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aimonda\Desktop\6 kvietimas\Kvietimo dokumentai\"/>
    </mc:Choice>
  </mc:AlternateContent>
  <xr:revisionPtr revIDLastSave="0" documentId="13_ncr:1_{BD863D2F-D833-48D6-8C9F-5E96B76421A1}"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08" yWindow="-108" windowWidth="23256" windowHeight="12456" tabRatio="618" firstSheet="2" activeTab="12"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externalReferences>
    <externalReference r:id="rId19"/>
  </externalReference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 i="6" l="1"/>
  <c r="C21" i="23"/>
  <c r="C11" i="23"/>
  <c r="D4" i="3" l="1"/>
  <c r="C37" i="21" l="1"/>
  <c r="J37" i="21" l="1"/>
  <c r="G37" i="21"/>
  <c r="E37" i="21"/>
  <c r="I37" i="21"/>
  <c r="K37" i="21" l="1"/>
  <c r="M37" i="21" s="1"/>
  <c r="N37" i="21" s="1"/>
  <c r="G9" i="6" l="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<sst xmlns="http://schemas.openxmlformats.org/spreadsheetml/2006/main" count="1282" uniqueCount="1035">
  <si>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</si>
  <si>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</si>
  <si>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</si>
  <si>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</si>
  <si>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</si>
  <si>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</si>
  <si>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</si>
  <si>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</si>
  <si>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</si>
  <si>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</si>
  <si>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</si>
  <si>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</si>
  <si>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</si>
  <si>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</si>
  <si>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</si>
  <si>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</si>
  <si>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</si>
  <si>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</si>
  <si>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</si>
  <si>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</si>
  <si>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</si>
  <si>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</si>
  <si>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</si>
  <si>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</si>
  <si>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</si>
  <si>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</si>
  <si>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</si>
  <si>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</si>
  <si>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</si>
  <si>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</si>
  <si>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</si>
  <si>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</si>
  <si>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</si>
  <si>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</si>
  <si>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</si>
  <si>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</si>
  <si>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</si>
  <si>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</si>
  <si>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</si>
  <si>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</si>
  <si>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</si>
  <si>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</si>
  <si>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</si>
  <si>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</si>
  <si>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</si>
  <si>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</si>
  <si>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</si>
  <si>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</si>
  <si>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</si>
  <si>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</si>
  <si>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</si>
  <si>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</si>
  <si>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</si>
  <si>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</si>
  <si>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</si>
  <si>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</si>
  <si>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</si>
  <si>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</si>
  <si>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</si>
  <si>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</si>
  <si>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</si>
  <si>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</si>
  <si>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</si>
  <si>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</si>
  <si>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</si>
  <si>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</si>
  <si>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</si>
  <si>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</si>
  <si>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</si>
  <si>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</si>
  <si>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</si>
  <si>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</si>
  <si>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</si>
  <si>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</si>
  <si>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</si>
  <si>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</si>
  <si>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</si>
  <si>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</si>
  <si>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</si>
  <si>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</si>
  <si>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</si>
  <si>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</si>
  <si>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</si>
  <si>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</si>
  <si>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</si>
  <si>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</si>
  <si>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</si>
  <si>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</si>
  <si>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</si>
  <si>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</si>
  <si>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</si>
  <si>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</si>
  <si>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</si>
  <si>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</si>
  <si>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</si>
  <si>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</si>
  <si>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</si>
  <si>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</si>
  <si>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</si>
  <si>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</si>
  <si>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</si>
  <si>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</si>
  <si>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</si>
  <si>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</si>
  <si>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</si>
  <si>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</si>
  <si>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</si>
  <si>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</si>
  <si>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</si>
  <si>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</si>
  <si>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</si>
  <si>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</si>
  <si>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</si>
  <si>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</si>
  <si>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</si>
  <si>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</si>
  <si>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</si>
  <si>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</si>
  <si>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</si>
  <si>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</si>
  <si>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</si>
  <si>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</si>
  <si>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</si>
  <si>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</si>
  <si>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</si>
  <si>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</si>
  <si>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</si>
  <si>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</si>
  <si>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</si>
  <si>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</si>
  <si>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</si>
  <si>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</si>
  <si>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Naudos gavėjų teritorija ir vnt.</t>
  </si>
  <si>
    <t>ES bendrieji rezultato rodikliai</t>
  </si>
  <si>
    <t>VPS rodikliai (produkto, rezultato)</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</si>
  <si>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</si>
  <si>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</si>
  <si>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</si>
  <si>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</si>
  <si>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</si>
  <si>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</si>
  <si>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</si>
  <si>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</si>
  <si>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</si>
  <si>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</si>
  <si>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</si>
  <si>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</si>
  <si>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</si>
  <si>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</si>
  <si>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</si>
  <si>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</si>
  <si>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</si>
  <si>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</si>
  <si>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</si>
  <si>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</si>
  <si>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</si>
  <si>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</si>
  <si>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</si>
  <si>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</si>
  <si>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</si>
  <si>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</si>
  <si>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</si>
  <si>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</si>
  <si>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</si>
  <si>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</si>
  <si>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</si>
  <si>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</si>
  <si>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</si>
  <si>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</si>
  <si>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</si>
  <si>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</si>
  <si>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</si>
  <si>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</si>
  <si>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</si>
  <si>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</si>
  <si>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</si>
  <si>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</si>
  <si>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</si>
  <si>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</si>
  <si>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</si>
  <si>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</si>
  <si>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</si>
  <si>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</si>
  <si>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</si>
  <si>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</si>
  <si>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</si>
  <si>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</si>
  <si>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</si>
  <si>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</si>
  <si>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</si>
  <si>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</si>
  <si>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</si>
  <si>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</si>
  <si>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</si>
  <si>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</si>
  <si>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</si>
  <si>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</si>
  <si>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</si>
  <si>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</si>
  <si>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</si>
  <si>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</si>
  <si>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</si>
  <si>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</si>
  <si>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</si>
  <si>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</si>
  <si>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</si>
  <si>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</si>
  <si>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</si>
  <si>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</si>
  <si>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</si>
  <si>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</si>
  <si>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</si>
  <si>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</si>
  <si>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</si>
  <si>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</si>
  <si>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</si>
  <si>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</si>
  <si>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</si>
  <si>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</si>
  <si>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</si>
  <si>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</si>
  <si>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</si>
  <si>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</si>
  <si>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</si>
  <si>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</si>
  <si>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</si>
  <si>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</si>
  <si>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</si>
  <si>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</si>
  <si>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</si>
  <si>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</si>
  <si>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</si>
  <si>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</si>
  <si>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</si>
  <si>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</si>
  <si>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</si>
  <si>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</si>
  <si>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</si>
  <si>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</si>
  <si>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</si>
  <si>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</si>
  <si>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</si>
  <si>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</si>
  <si>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</si>
  <si>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</si>
  <si>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</si>
  <si>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</si>
  <si>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</si>
  <si>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</si>
  <si>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</si>
  <si>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</si>
  <si>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</si>
  <si>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</si>
  <si>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</si>
  <si>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</si>
  <si>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</si>
  <si>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</si>
  <si>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</si>
  <si>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</si>
  <si>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</si>
  <si>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</si>
  <si>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</si>
  <si>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</si>
  <si>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</si>
  <si>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</si>
  <si>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</si>
  <si>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</si>
  <si>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</si>
  <si>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</si>
  <si>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</si>
  <si>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</si>
  <si>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</si>
  <si>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</si>
  <si>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</si>
  <si>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</si>
  <si>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</si>
  <si>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</si>
  <si>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</si>
  <si>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</si>
  <si>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</si>
  <si>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</si>
  <si>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</si>
  <si>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</si>
  <si>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</si>
  <si>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</si>
  <si>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</si>
  <si>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</si>
  <si>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</si>
  <si>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</si>
  <si>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</si>
  <si>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</si>
  <si>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</si>
  <si>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</si>
  <si>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</si>
  <si>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</si>
  <si>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</si>
  <si>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</si>
  <si>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</si>
  <si>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</si>
  <si>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</si>
  <si>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</si>
  <si>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</si>
  <si>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</si>
  <si>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</si>
  <si>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</si>
  <si>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</si>
  <si>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</si>
  <si>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</si>
  <si>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</si>
  <si>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</si>
  <si>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</si>
  <si>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</si>
  <si>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</si>
  <si>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</si>
  <si>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</si>
  <si>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</si>
  <si>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</si>
  <si>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</si>
  <si>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</si>
  <si>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</si>
  <si>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</si>
  <si>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</si>
  <si>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</si>
  <si>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</si>
  <si>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</si>
  <si>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</si>
  <si>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</si>
  <si>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</si>
  <si>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</si>
  <si>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</si>
  <si>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</si>
  <si>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</si>
  <si>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</si>
  <si>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</si>
  <si>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</si>
  <si>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</si>
  <si>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</si>
  <si>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</si>
  <si>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</si>
  <si>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</si>
  <si>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</si>
  <si>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</si>
  <si>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</si>
  <si>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</si>
  <si>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</si>
  <si>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</si>
  <si>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</si>
  <si>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</si>
  <si>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</si>
  <si>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</si>
  <si>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</si>
  <si>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</si>
  <si>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</si>
  <si>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</si>
  <si>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</si>
  <si>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</si>
  <si>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</si>
  <si>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</si>
  <si>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</si>
  <si>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</si>
  <si>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</si>
  <si>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</si>
  <si>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</si>
  <si>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</si>
  <si>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</si>
  <si>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</si>
  <si>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</si>
  <si>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</si>
  <si>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</si>
  <si>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</si>
  <si>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</si>
  <si>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</si>
  <si>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</si>
  <si>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</si>
  <si>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</si>
  <si>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</si>
  <si>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</si>
  <si>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</si>
  <si>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</si>
  <si>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</si>
  <si>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</si>
  <si>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</si>
  <si>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</si>
  <si>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</si>
  <si>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</si>
  <si>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</si>
  <si>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</si>
  <si>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</si>
  <si>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</si>
  <si>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</si>
  <si>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</si>
  <si>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</si>
  <si>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</si>
  <si>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</si>
  <si>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</si>
  <si>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</si>
  <si>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</si>
  <si>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</si>
  <si>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</si>
  <si>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</si>
  <si>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</si>
  <si>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</si>
  <si>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</si>
  <si>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</si>
  <si>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</si>
  <si>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</si>
  <si>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</si>
  <si>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</si>
  <si>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</si>
  <si>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</si>
  <si>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</si>
  <si>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</si>
  <si>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</si>
  <si>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</si>
  <si>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</si>
  <si>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</si>
  <si>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</si>
  <si>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</si>
  <si>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</si>
  <si>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</si>
  <si>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</si>
  <si>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</si>
  <si>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</si>
  <si>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</si>
  <si>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</si>
  <si>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</si>
  <si>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</si>
  <si>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</si>
  <si>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</si>
  <si>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</si>
  <si>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</si>
  <si>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</si>
  <si>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</si>
  <si>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</si>
  <si>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</si>
  <si>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</si>
  <si>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</si>
  <si>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</si>
  <si>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</si>
  <si>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</si>
  <si>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</si>
  <si>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</si>
  <si>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</si>
  <si>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</si>
  <si>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</si>
  <si>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</si>
  <si>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</si>
  <si>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</si>
  <si>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</si>
  <si>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</si>
  <si>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</si>
  <si>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</si>
  <si>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</si>
  <si>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</si>
  <si>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</si>
  <si>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</si>
  <si>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</si>
  <si>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</si>
  <si>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</si>
  <si>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</si>
  <si>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</si>
  <si>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</si>
  <si>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</si>
  <si>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</si>
  <si>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</si>
  <si>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</si>
  <si>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</si>
  <si>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</si>
  <si>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</si>
  <si>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</si>
  <si>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</si>
  <si>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</si>
  <si>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</si>
  <si>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</si>
  <si>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</si>
  <si>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</si>
  <si>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</si>
  <si>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</si>
  <si>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</si>
  <si>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</si>
  <si>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</si>
  <si>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</si>
  <si>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</si>
  <si>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</si>
  <si>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</si>
  <si>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</si>
  <si>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</si>
  <si>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</si>
  <si>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</si>
  <si>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</si>
  <si>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</si>
  <si>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</si>
  <si>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</si>
  <si>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</si>
  <si>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</si>
  <si>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</si>
  <si>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</si>
  <si>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</si>
  <si>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</si>
  <si>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</si>
  <si>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</si>
  <si>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</si>
  <si>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</si>
  <si>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</si>
  <si>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</si>
  <si>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</si>
  <si>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</si>
  <si>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</si>
  <si>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</si>
  <si>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</si>
  <si>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</si>
  <si>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</si>
  <si>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</si>
  <si>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</si>
  <si>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</si>
  <si>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</si>
  <si>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</si>
  <si>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</si>
  <si>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</si>
  <si>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</si>
  <si>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</si>
  <si>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</si>
  <si>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</si>
  <si>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</si>
  <si>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</si>
  <si>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</si>
  <si>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</si>
  <si>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</si>
  <si>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</si>
  <si>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</si>
  <si>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</si>
  <si>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</si>
  <si>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</si>
  <si>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</si>
  <si>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</si>
  <si>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</si>
  <si>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</si>
  <si>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</si>
  <si>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</si>
  <si>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</si>
  <si>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</si>
  <si>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</si>
  <si>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</si>
  <si>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</si>
  <si>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r>
      <t>Naujai sukurtų darbo vietų skaičius (sukurtų darbo vietų skaičius turi būti išlaikomas iki vietos projekto kontrolės pabaigos)
J</t>
    </r>
    <r>
      <rPr>
        <i/>
        <sz val="12"/>
        <color theme="1"/>
        <rFont val="Times New Roman"/>
        <family val="1"/>
        <charset val="186"/>
      </rPr>
      <t>ei rodiklis nėra susijęs su atrankos kriterijais, pareiškėjas pats pasirenka rodiklio reikšmę atitinkamoje eilutėje</t>
    </r>
  </si>
  <si>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</si>
  <si>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</si>
  <si>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</si>
  <si>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</si>
  <si>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</si>
  <si>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</si>
  <si>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</si>
  <si>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</si>
  <si>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</si>
  <si>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</si>
  <si>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</si>
  <si>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</si>
  <si>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</si>
  <si>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</si>
  <si>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</si>
  <si>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</si>
  <si>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</si>
  <si>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</si>
  <si>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</si>
  <si>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</si>
  <si>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</si>
  <si>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</si>
  <si>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</si>
  <si>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</si>
  <si>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</si>
  <si>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</si>
  <si>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</si>
  <si>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</si>
  <si>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</si>
  <si>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</si>
  <si>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</si>
  <si>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</si>
  <si>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</si>
  <si>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</si>
  <si>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</si>
  <si>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</si>
  <si>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</si>
  <si>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</si>
  <si>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</si>
  <si>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</si>
  <si>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</si>
  <si>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</si>
  <si>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</si>
  <si>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</si>
  <si>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</si>
  <si>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</si>
  <si>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</si>
  <si>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</si>
  <si>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</si>
  <si>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</si>
  <si>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</si>
  <si>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</si>
  <si>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</si>
  <si>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</si>
  <si>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</si>
  <si>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</si>
  <si>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</si>
  <si>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</si>
  <si>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</si>
  <si>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</si>
  <si>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</si>
  <si>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</si>
  <si>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</si>
  <si>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</si>
  <si>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</si>
  <si>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</si>
  <si>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</si>
  <si>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</si>
  <si>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</si>
  <si>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</si>
  <si>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</si>
  <si>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</si>
  <si>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</si>
  <si>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</si>
  <si>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</si>
  <si>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</si>
  <si>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</si>
  <si>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</si>
  <si>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</si>
  <si>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</si>
  <si>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</si>
  <si>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</si>
  <si>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</si>
  <si>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</si>
  <si>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</si>
  <si>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5.1.1.</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</si>
  <si>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</si>
  <si>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</si>
  <si>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</si>
  <si>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</si>
  <si>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</si>
  <si>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</si>
  <si>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</si>
  <si>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</si>
  <si>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</si>
  <si>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</si>
  <si>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</si>
  <si>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</si>
  <si>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</si>
  <si>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</si>
  <si>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</si>
  <si>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</si>
  <si>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</si>
  <si>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</si>
  <si>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</si>
  <si>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</si>
  <si>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</si>
  <si>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</si>
  <si>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</si>
  <si>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</si>
  <si>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</si>
  <si>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</si>
  <si>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</si>
  <si>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</si>
  <si>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</si>
  <si>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</si>
  <si>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</si>
  <si>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</si>
  <si>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</si>
  <si>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</si>
  <si>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</si>
  <si>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</si>
  <si>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</si>
  <si>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</si>
  <si>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</si>
  <si>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</si>
  <si>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</si>
  <si>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</si>
  <si>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</si>
  <si>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</si>
  <si>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</si>
  <si>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</si>
  <si>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</si>
  <si>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</si>
  <si>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</si>
  <si>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</si>
  <si>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</si>
  <si>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</si>
  <si>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</si>
  <si>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</si>
  <si>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</si>
  <si>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</si>
  <si>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</si>
  <si>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</si>
  <si>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</si>
  <si>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</si>
  <si>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</si>
  <si>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</si>
  <si>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</si>
  <si>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</si>
  <si>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</si>
  <si>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</si>
  <si>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</si>
  <si>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</si>
  <si>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</si>
  <si>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</si>
  <si>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</si>
  <si>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</si>
  <si>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</si>
  <si>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</si>
  <si>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</si>
  <si>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</si>
  <si>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</si>
  <si>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</si>
  <si>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</si>
  <si>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</si>
  <si>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</si>
  <si>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</si>
  <si>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</si>
  <si>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</si>
  <si>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</si>
  <si>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</si>
  <si>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</si>
  <si>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</si>
  <si>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</si>
  <si>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</si>
  <si>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</si>
  <si>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</si>
  <si>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</si>
  <si>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</si>
  <si>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</si>
  <si>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</si>
  <si>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</si>
  <si>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</si>
  <si>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</si>
  <si>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</si>
  <si>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</si>
  <si>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</si>
  <si>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</si>
  <si>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</si>
  <si>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</si>
  <si>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</si>
  <si>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</si>
  <si>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</si>
  <si>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</si>
  <si>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</si>
  <si>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</si>
  <si>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</si>
  <si>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</si>
  <si>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</si>
  <si>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</si>
  <si>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</si>
  <si>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</si>
  <si>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</si>
  <si>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</si>
  <si>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</si>
  <si>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</si>
  <si>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</si>
  <si>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</si>
  <si>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</si>
  <si>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</si>
  <si>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</si>
  <si>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</si>
  <si>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</si>
  <si>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</si>
  <si>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</si>
  <si>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</si>
  <si>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</si>
  <si>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</si>
  <si>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</si>
  <si>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</si>
  <si>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</si>
  <si>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</si>
  <si>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</si>
  <si>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</si>
  <si>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</si>
  <si>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</si>
  <si>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</si>
  <si>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</si>
  <si>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</si>
  <si>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</si>
  <si>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</si>
  <si>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</si>
  <si>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</si>
  <si>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</si>
  <si>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</si>
  <si>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</si>
  <si>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</si>
  <si>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</si>
  <si>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</si>
  <si>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</si>
  <si>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</si>
  <si>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</si>
  <si>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</si>
  <si>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</si>
  <si>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</si>
  <si>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</si>
  <si>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</si>
  <si>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</si>
  <si>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</si>
  <si>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</si>
  <si>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</si>
  <si>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</si>
  <si>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</si>
  <si>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</si>
  <si>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</si>
  <si>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</si>
  <si>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</si>
  <si>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</si>
  <si>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</si>
  <si>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</si>
  <si>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</si>
  <si>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</si>
  <si>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</si>
  <si>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</si>
  <si>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</si>
  <si>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</si>
  <si>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</si>
  <si>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</si>
  <si>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</si>
  <si>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</si>
  <si>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</si>
  <si>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</si>
  <si>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</si>
  <si>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</si>
  <si>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</si>
  <si>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</si>
  <si>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</si>
  <si>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</si>
  <si>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</si>
  <si>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</si>
  <si>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</si>
  <si>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</si>
  <si>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</si>
  <si>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</si>
  <si>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</si>
  <si>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</si>
  <si>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</si>
  <si>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</si>
  <si>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</si>
  <si>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</si>
  <si>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</si>
  <si>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</si>
  <si>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</si>
  <si>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</si>
  <si>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</si>
  <si>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</si>
  <si>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</si>
  <si>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</si>
  <si>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</si>
  <si>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</si>
  <si>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</si>
  <si>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</si>
  <si>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</si>
  <si>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</si>
  <si>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</si>
  <si>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</si>
  <si>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</si>
  <si>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</si>
  <si>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</si>
  <si>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</si>
  <si>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5.4.1.</t>
  </si>
  <si>
    <t>5.4.2.</t>
  </si>
  <si>
    <t>5.5.</t>
  </si>
  <si>
    <t>5.5.1.</t>
  </si>
  <si>
    <t>5.5.2.</t>
  </si>
  <si>
    <t>5.5.3.</t>
  </si>
  <si>
    <t>5.6.</t>
  </si>
  <si>
    <t>5.6.1.</t>
  </si>
  <si>
    <t>5.6.2.</t>
  </si>
  <si>
    <t>5.6.3.</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</si>
  <si>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</si>
  <si>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</si>
  <si>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</si>
  <si>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</si>
  <si>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</si>
  <si>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</si>
  <si>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</si>
  <si>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</si>
  <si>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</si>
  <si>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</si>
  <si>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</si>
  <si>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</si>
  <si>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</si>
  <si>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</si>
  <si>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</si>
  <si>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</si>
  <si>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</si>
  <si>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</si>
  <si>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</si>
  <si>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</si>
  <si>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</si>
  <si>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</si>
  <si>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</si>
  <si>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</si>
  <si>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</si>
  <si>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</si>
  <si>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</si>
  <si>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</si>
  <si>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</si>
  <si>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</si>
  <si>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</si>
  <si>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</si>
  <si>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Mokymų/renginio programa</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</si>
  <si>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</si>
  <si>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</si>
  <si>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</si>
  <si>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</si>
  <si>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</si>
  <si>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</si>
  <si>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</si>
  <si>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</si>
  <si>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</si>
  <si>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</si>
  <si>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</si>
  <si>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</si>
  <si>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</si>
  <si>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</si>
  <si>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</si>
  <si>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</si>
  <si>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</si>
  <si>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</si>
  <si>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</si>
  <si>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</si>
  <si>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</si>
  <si>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</si>
  <si>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</si>
  <si>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</si>
  <si>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</si>
  <si>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</si>
  <si>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</si>
  <si>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</si>
  <si>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</si>
  <si>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</si>
  <si>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</si>
  <si>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</si>
  <si>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</si>
  <si>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</si>
  <si>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</si>
  <si>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</si>
  <si>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</si>
  <si>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</si>
  <si>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</si>
  <si>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</si>
  <si>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</si>
  <si>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</si>
  <si>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</si>
  <si>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</si>
  <si>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</si>
  <si>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</si>
  <si>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</si>
  <si>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</si>
  <si>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</si>
  <si>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</si>
  <si>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</si>
  <si>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</si>
  <si>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</si>
  <si>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</si>
  <si>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</si>
  <si>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</si>
  <si>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</si>
  <si>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</si>
  <si>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</si>
  <si>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</si>
  <si>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</si>
  <si>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</si>
  <si>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</si>
  <si>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</si>
  <si>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</si>
  <si>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</si>
  <si>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</si>
  <si>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</si>
  <si>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</si>
  <si>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</si>
  <si>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</si>
  <si>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</si>
  <si>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</si>
  <si>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</si>
  <si>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</si>
  <si>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</si>
  <si>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</si>
  <si>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</si>
  <si>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</si>
  <si>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</si>
  <si>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</si>
  <si>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</si>
  <si>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</si>
  <si>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</si>
  <si>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</si>
  <si>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</si>
  <si>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</si>
  <si>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</si>
  <si>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</si>
  <si>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</si>
  <si>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</si>
  <si>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</si>
  <si>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</si>
  <si>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</si>
  <si>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</si>
  <si>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</si>
  <si>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</si>
  <si>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t>2025-07-30 Nr. FR-2155</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</si>
  <si>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</si>
  <si>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Vietos plėtros strategija "Verslumo galimybių auginimas"</t>
  </si>
  <si>
    <t>Rokiškio rajono vietos veiklos grupė</t>
  </si>
  <si>
    <t xml:space="preserve">Paraiška teikiama kvietimui, kuriame tinkamais pareiškejais gali būti: nevyriausybinės organizacijos (įskaitant bendruomenines organizacijas), turinčios socialinio verslo subjekto statusą. </t>
  </si>
  <si>
    <t>Rokiškio rajono</t>
  </si>
  <si>
    <t>Formuoti palankią verslumui aplinką per NVO plėtojamas viešąsias paslaugas.</t>
  </si>
  <si>
    <t>Teritorinis atokumas (projektas įgyvendinamas labiau nutolusiose teritorijose). Už kiekvieną nuotolio kilometrą (sveiki skaičiai) skiriama po vieną balą, bet ne daugiau, kaip 20 balų), kilometrai. Maks. 20 balų.</t>
  </si>
  <si>
    <t>Pagal vietos projekto paraiškos 2 ir 8 dalių informaciją pagrįsti pareiškėjo pateiktus duomenis (atstumui pagrįsti  teikiamas skaitmeninio žemėlapio (www.google.com/maps/; www.maps.lt) įrankiu pamatuotas trumpiausias kelio atstumas nuo  Rokiškio (savivaldybės administracijos adresas – Sąjūdžio a. 1, Rokiškis) iki projekte nurodytos projekto įgyvendinimo vietos).</t>
  </si>
  <si>
    <t>Prisidedama prie žaliojo kurso (balai skiriami, jei pagrindinė  projekto veikla yra susijusi su žaliuoju kursu arba vietos projekto biudžete suplanuota paramos investicijų  didesnė suma tenka  žaliojo kurso priemonėms), veikla arba lėšos proc. Maks. 10 balų.</t>
  </si>
  <si>
    <t xml:space="preserve">Pagal vietos projekto paraiškos 3 ir 6 dalių ir verslo plano 1, 2-3 ir 5 dalių informaciją  ir jai pagrįsti pareiškėjo pateiktus duomenis.  </t>
  </si>
  <si>
    <t>projekto pagrindinė veikla arba skirta 50 proc. (imtinai) ir daugiau paramos investicijų</t>
  </si>
  <si>
    <t>skirta nuo 30 (imtinai) iki 50 proc. paramos investicijų</t>
  </si>
  <si>
    <t xml:space="preserve">skirta 50 proc. (imtinai) ir daugiau paramos investicijų. </t>
  </si>
  <si>
    <t>skirta nuo 30 (imtinai) iki 50 proc. paramos investicijų.</t>
  </si>
  <si>
    <t>Atitiktis atrankos kriterijui vertinama pagal vietos projekto įgyvendinimo ataskaitoje pateiktus duomenis ir pridedamus dokumentus.</t>
  </si>
  <si>
    <t>Partnerystė tarp sektorių (partneriai iš įvairių sektorių (įskaitant pareiškėjo sektorių - NVO). Įvairūs sektoriai: valdžios - savivaldybė; biudžetinis -  biudžetinė ar valdžios sektoriaus įsteigta viešoji įstaiga arba bendrovė; kitas -  viešojo sektoriaus veikėjas, kuris nepriklauso NVO ir biudžetiniam sektoriams; privatus – verslo atstovai arba ūkininkai), sektorių skaičius. Maks. 20 balų.</t>
  </si>
  <si>
    <t xml:space="preserve">Teritorinis bendradarbiavimas (naudosis daugiau gyvenviečių - kai projekto rezultatais naudojasi asmenys iš skirtingų gyvenamųjų vietovių (įskaitant pareiškėjo)), gyvenviečių skaičius. Maks. 20 balų. </t>
  </si>
  <si>
    <t>kai projekto veiklos orientuotos  į abi skatintinas grupes</t>
  </si>
  <si>
    <t xml:space="preserve">kai projekto veiklos orientuotos į vieną iš skatintinų grupių </t>
  </si>
  <si>
    <t>5.5.4.</t>
  </si>
  <si>
    <t>5.6.4.</t>
  </si>
  <si>
    <t>Atokiose teritorijose įgyvendinami projektai</t>
  </si>
  <si>
    <t>ROKI-P.1</t>
  </si>
  <si>
    <t>Atokia teritorija laikoma teritorija, nutolusi daugiau kaip 3 km nuo Rokiškio (savivaldybės administracijos adresas – Sąjūdžio a. 1, Rokiškis. Atstumui pagrįsti  teikiamas skaitmeninio žemėlapio (www.google.com/maps/; www.maps.lt) įrankiu pamatuotas trumpiausias kelio atstumas iki projekte nurodytos projekto įgyvendinimo vietos.</t>
  </si>
  <si>
    <t>km</t>
  </si>
  <si>
    <t>ROKI-R.3</t>
  </si>
  <si>
    <t>NVO, pradedančių teikti paslaugas</t>
  </si>
  <si>
    <t>Pildoma, jei pradeda teikti paslaugas.</t>
  </si>
  <si>
    <t>Paramos gavėjas, vnt.</t>
  </si>
  <si>
    <t>Teritorinės inovacijos ir skaitmeninimas (balai skiriami, kai pagrindinė  projekto veikla ir vietos projekto biudžetas susijęs su inovacijomis arba  suplanuota paramos investicijų  didesnė suma tenka inovacijoms ir skaitmeninimui, lėšos proc. Maks. 10 balų.</t>
  </si>
  <si>
    <t xml:space="preserve">Veiklos atveju - pagal iš vietos projekto įgyvendinimo ataskaitoje pateiktus duomenis ir pridedamus dokumentus. Tik investicijų atveju - netaikoma. </t>
  </si>
  <si>
    <t>Netaikoma.</t>
  </si>
  <si>
    <t>Pagal Projektų inovatyvumo  vertinimo metodiką (ŽŪ ministro įsakymas 2023-03-24 Nr. 3D-181) ir vietos projekto paraiškos 3, 6 ir 9.1 dalių ir verslo plano 2-3 ir 5 dalių informaciją ir jai pagrįsti pareiškėjo pateiktus duomenis.</t>
  </si>
  <si>
    <t xml:space="preserve">Pagal vietos projekto paraiškos 3 ir 8 dalių ir verslo plano 2-3 dalių informaciją jai pagrįsti pareiškėjo pateiktus duomenis. Tinkami duomenys  –  minimaliai bent susitikimo su skatintinų grupių atstovais ir grupių išdeleguotų atstovų įtraukimas į projekto darbo ir veiklos kontrolės grupę (-es) protokolas (-ai). </t>
  </si>
  <si>
    <t>Veiklų orientavimas į skatintinų amžiaus grupių rėmimą (skatintinos grupės: pagyvenusių (nuo 50 iki 65 m.) ir jaunimo (nuo 14 iki 29 m.)), grupių skaičius. Maks. 20 balų.</t>
  </si>
  <si>
    <t>Pagal vietos projekto paraiškos 3 ir 8 dalių ir verslo plano 2-3 dalių informaciją  ir jai pagrįsti pareiškėjo pateiktus duomenis. Tinkami duomenys – projektas pristatytas išplėstinėse seniūnaičių sueigose (protokolo išrašas) ir laisvos formos veiksmų aprašymas, kaip projekto įgyvendinimo ir kontrolės laikotarpiais bus informuojami ir įtraukiami numatytų gyvenamųjų vietovių gyventojai.</t>
  </si>
  <si>
    <t xml:space="preserve">Pagal vietos projekto paraiškos 2 ir 3 dalių ir verslo plano 2-3 dalių informaciją  ir jai pagrįsti pareiškėjo pateiktus duomenis . Tinkami duomenys – jungtinės veiklos sutartys su partneriais. </t>
  </si>
  <si>
    <t>*Paslaugos turi būti susiję su vietos gyventojų verslumo gebėjimų, galimybių didinimu ir aplinkos gerinimu. *Projektas turi atsiliepti į klimato kaitos švelninimo ar tvarios energetikos poreikį.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</si>
</sst>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6"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s>
  <fills count="25">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s>
  <borders count="27">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43">
    <xf numFmtId="0" fontId="0" fillId="0" borderId="0" xfId="0"/>
    <xf numFmtId="0" fontId="9" fillId="0" borderId="0" xfId="0" applyFont="1"/>
    <xf numFmtId="0" fontId="11" fillId="0" borderId="0" xfId="0" applyFont="1"/>
    <xf numFmtId="0" fontId="16" fillId="0" borderId="0" xfId="0" applyFont="1"/>
    <xf numFmtId="0" fontId="3" fillId="14" borderId="8" xfId="0" applyFont="1" applyFill="1" applyBorder="1" applyProtection="1">
      <protection locked="0"/>
    </xf>
    <xf numFmtId="0" fontId="3" fillId="0" borderId="0" xfId="0" applyFont="1"/>
    <xf numFmtId="0" fontId="3" fillId="6" borderId="8" xfId="0" applyFont="1" applyFill="1" applyBorder="1" applyAlignment="1" applyProtection="1">
      <alignment horizontal="center" vertical="center"/>
      <protection locked="0"/>
    </xf>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2" fontId="3" fillId="17" borderId="10" xfId="0" applyNumberFormat="1" applyFont="1" applyFill="1" applyBorder="1" applyAlignment="1">
      <alignment vertical="center" wrapText="1"/>
    </xf>
    <xf numFmtId="0" fontId="3" fillId="17" borderId="12" xfId="0" applyFont="1" applyFill="1" applyBorder="1" applyAlignment="1">
      <alignment vertical="center"/>
    </xf>
    <xf numFmtId="2" fontId="3" fillId="19" borderId="8" xfId="0" applyNumberFormat="1" applyFont="1" applyFill="1" applyBorder="1" applyAlignment="1">
      <alignment horizontal="center" vertical="center"/>
    </xf>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6" fillId="16" borderId="8" xfId="0" applyFont="1" applyFill="1" applyBorder="1" applyAlignment="1" applyProtection="1">
      <alignment horizontal="center" vertical="center"/>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17" borderId="12"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4"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13" fillId="21" borderId="8" xfId="0" applyFont="1" applyFill="1" applyBorder="1" applyAlignment="1" applyProtection="1">
      <alignment horizontal="right" vertical="center"/>
      <protection locked="0"/>
    </xf>
    <xf numFmtId="0" fontId="9" fillId="21" borderId="8" xfId="0" applyFont="1" applyFill="1" applyBorder="1" applyAlignment="1" applyProtection="1">
      <alignment horizontal="right" vertical="center"/>
      <protection locked="0"/>
    </xf>
    <xf numFmtId="0" fontId="3" fillId="21"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11" fillId="9" borderId="0" xfId="0" applyFont="1" applyFill="1" applyProtection="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3" fillId="9" borderId="8" xfId="0" applyFont="1" applyFill="1" applyBorder="1" applyAlignment="1" applyProtection="1">
      <alignment vertical="center" wrapText="1"/>
      <protection locked="0"/>
    </xf>
    <xf numFmtId="0" fontId="3"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22" xfId="0" applyFont="1" applyFill="1" applyBorder="1" applyAlignment="1" applyProtection="1">
      <alignment vertical="center"/>
      <protection locked="0"/>
    </xf>
    <xf numFmtId="0" fontId="13" fillId="9" borderId="8" xfId="0" applyFont="1" applyFill="1" applyBorder="1" applyAlignment="1" applyProtection="1">
      <alignmen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2"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0" borderId="8" xfId="0" applyFont="1" applyBorder="1" applyAlignment="1">
      <alignment vertical="center"/>
    </xf>
    <xf numFmtId="0" fontId="45" fillId="5" borderId="8" xfId="0" applyFont="1" applyFill="1" applyBorder="1" applyAlignment="1">
      <alignment horizontal="right" vertical="center"/>
    </xf>
    <xf numFmtId="0" fontId="45" fillId="22" borderId="8" xfId="0" applyFont="1" applyFill="1" applyBorder="1" applyAlignment="1">
      <alignment horizontal="right" vertical="center" wrapText="1"/>
    </xf>
    <xf numFmtId="0" fontId="45" fillId="5" borderId="8" xfId="0" applyFont="1" applyFill="1" applyBorder="1" applyAlignment="1">
      <alignment horizontal="right" vertical="center" wrapText="1"/>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6" fillId="5" borderId="8" xfId="0" applyFont="1" applyFill="1" applyBorder="1" applyAlignment="1">
      <alignment horizontal="left" vertical="top"/>
    </xf>
    <xf numFmtId="0" fontId="3" fillId="16" borderId="10" xfId="0" applyFont="1" applyFill="1" applyBorder="1" applyAlignment="1">
      <alignment horizontal="left" vertical="center"/>
    </xf>
    <xf numFmtId="0" fontId="3" fillId="16" borderId="11" xfId="0" applyFont="1" applyFill="1" applyBorder="1" applyAlignment="1">
      <alignment horizontal="left" vertical="center"/>
    </xf>
    <xf numFmtId="0" fontId="3" fillId="16" borderId="12" xfId="0" applyFont="1" applyFill="1" applyBorder="1" applyAlignment="1">
      <alignment horizontal="left" vertical="center"/>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3" fillId="23" borderId="10" xfId="0" applyFont="1" applyFill="1" applyBorder="1" applyAlignment="1" applyProtection="1">
      <alignment horizontal="left" vertical="center" wrapText="1"/>
      <protection locked="0"/>
    </xf>
    <xf numFmtId="0" fontId="3" fillId="23" borderId="11" xfId="0" applyFont="1" applyFill="1" applyBorder="1" applyAlignment="1" applyProtection="1">
      <alignment horizontal="left" vertical="center" wrapText="1"/>
      <protection locked="0"/>
    </xf>
    <xf numFmtId="0" fontId="3" fillId="23" borderId="12" xfId="0" applyFont="1" applyFill="1" applyBorder="1" applyAlignment="1" applyProtection="1">
      <alignment horizontal="left" vertical="center" wrapText="1"/>
      <protection locked="0"/>
    </xf>
    <xf numFmtId="0" fontId="24" fillId="16" borderId="10" xfId="0" applyFont="1" applyFill="1" applyBorder="1" applyAlignment="1">
      <alignment horizontal="left" vertical="center"/>
    </xf>
    <xf numFmtId="0" fontId="24" fillId="16" borderId="11" xfId="0" applyFont="1" applyFill="1" applyBorder="1" applyAlignment="1">
      <alignment horizontal="left" vertical="center"/>
    </xf>
    <xf numFmtId="0" fontId="24" fillId="16" borderId="12" xfId="0" applyFont="1" applyFill="1" applyBorder="1" applyAlignment="1">
      <alignment horizontal="left" vertical="center"/>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horizontal="left" vertical="center"/>
    </xf>
    <xf numFmtId="0" fontId="8" fillId="2" borderId="5" xfId="0" applyFont="1" applyFill="1" applyBorder="1" applyAlignment="1">
      <alignment horizontal="center" vertical="center"/>
    </xf>
    <xf numFmtId="0" fontId="4" fillId="0" borderId="5" xfId="0" applyFont="1" applyBorder="1" applyAlignment="1">
      <alignment vertical="center"/>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164" fontId="3" fillId="3" borderId="6" xfId="0" applyNumberFormat="1" applyFont="1" applyFill="1"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3" fillId="6" borderId="5" xfId="0" applyFont="1" applyFill="1" applyBorder="1" applyAlignment="1" applyProtection="1">
      <alignment horizontal="center" vertical="center" wrapText="1"/>
      <protection locked="0"/>
    </xf>
    <xf numFmtId="0" fontId="3" fillId="23" borderId="10" xfId="0" applyFont="1" applyFill="1" applyBorder="1" applyAlignment="1" applyProtection="1">
      <alignment horizontal="center" vertical="center" wrapText="1"/>
      <protection locked="0"/>
    </xf>
    <xf numFmtId="0" fontId="3" fillId="23" borderId="11" xfId="0" applyFont="1" applyFill="1" applyBorder="1" applyAlignment="1" applyProtection="1">
      <alignment horizontal="center" vertical="center" wrapText="1"/>
      <protection locked="0"/>
    </xf>
    <xf numFmtId="0" fontId="3" fillId="23"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8" xfId="0" applyFont="1" applyFill="1" applyBorder="1" applyAlignment="1">
      <alignment vertical="center"/>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5" fillId="2" borderId="5" xfId="0" applyFont="1" applyFill="1" applyBorder="1" applyAlignment="1">
      <alignment horizontal="center"/>
    </xf>
    <xf numFmtId="0" fontId="72" fillId="2" borderId="5" xfId="0" applyFont="1" applyFill="1" applyBorder="1" applyAlignment="1">
      <alignment horizontal="left"/>
    </xf>
    <xf numFmtId="0" fontId="3" fillId="9" borderId="8" xfId="0" applyFont="1" applyFill="1" applyBorder="1" applyAlignment="1" applyProtection="1">
      <alignment horizontal="left" vertical="center" wrapText="1"/>
      <protection locked="0"/>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wrapText="1"/>
    </xf>
    <xf numFmtId="0" fontId="3" fillId="19" borderId="8" xfId="0" applyFont="1" applyFill="1" applyBorder="1" applyAlignment="1">
      <alignment horizontal="left"/>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9" borderId="8" xfId="0" applyFont="1" applyFill="1" applyBorder="1" applyAlignment="1">
      <alignment horizontal="center" vertical="center" wrapText="1"/>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1" xfId="0" applyFont="1" applyFill="1" applyBorder="1" applyAlignment="1">
      <alignment horizontal="center" vertical="center" wrapText="1"/>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2" borderId="14" xfId="0" applyFont="1" applyFill="1" applyBorder="1" applyAlignment="1">
      <alignment horizontal="center"/>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3" fillId="2" borderId="14" xfId="0" applyFont="1" applyFill="1" applyBorder="1" applyAlignment="1">
      <alignment horizontal="center" wrapText="1"/>
    </xf>
    <xf numFmtId="0" fontId="6" fillId="19" borderId="8" xfId="0" applyFont="1" applyFill="1" applyBorder="1" applyAlignment="1">
      <alignment horizontal="left"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0" fontId="6" fillId="14" borderId="10" xfId="0" applyFont="1" applyFill="1" applyBorder="1" applyAlignment="1" applyProtection="1">
      <alignment horizontal="center"/>
      <protection locked="0"/>
    </xf>
    <xf numFmtId="0" fontId="6" fillId="14" borderId="11" xfId="0" applyFont="1" applyFill="1" applyBorder="1" applyAlignment="1" applyProtection="1">
      <alignment horizontal="center"/>
      <protection locked="0"/>
    </xf>
    <xf numFmtId="0" fontId="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3" fillId="16" borderId="8" xfId="0" applyFont="1" applyFill="1" applyBorder="1" applyAlignment="1">
      <alignment vertical="center" wrapText="1"/>
    </xf>
    <xf numFmtId="0" fontId="3" fillId="17" borderId="8" xfId="0" applyFont="1" applyFill="1" applyBorder="1" applyAlignment="1">
      <alignment horizontal="center" vertical="center"/>
    </xf>
    <xf numFmtId="0" fontId="6" fillId="17" borderId="10" xfId="0" applyFont="1" applyFill="1" applyBorder="1" applyAlignment="1">
      <alignment horizontal="right"/>
    </xf>
    <xf numFmtId="0" fontId="6" fillId="17" borderId="11" xfId="0" applyFont="1" applyFill="1" applyBorder="1" applyAlignment="1">
      <alignment horizontal="right"/>
    </xf>
    <xf numFmtId="2" fontId="6" fillId="17" borderId="8" xfId="1" applyNumberFormat="1" applyFont="1" applyFill="1" applyBorder="1" applyAlignment="1" applyProtection="1">
      <alignment horizontal="center"/>
    </xf>
    <xf numFmtId="43" fontId="3" fillId="19" borderId="10" xfId="1" applyFont="1" applyFill="1" applyBorder="1" applyAlignment="1" applyProtection="1">
      <alignment horizontal="center" vertical="center"/>
    </xf>
    <xf numFmtId="43" fontId="3" fillId="19" borderId="11" xfId="1" applyFont="1" applyFill="1" applyBorder="1" applyAlignment="1" applyProtection="1">
      <alignment horizontal="center" vertical="center"/>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6" fillId="5" borderId="0" xfId="0" applyFont="1" applyFill="1" applyAlignment="1">
      <alignment horizontal="left"/>
    </xf>
    <xf numFmtId="0" fontId="3" fillId="16" borderId="8" xfId="0" applyFont="1" applyFill="1" applyBorder="1" applyAlignment="1">
      <alignment wrapText="1"/>
    </xf>
    <xf numFmtId="43" fontId="3"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3" fillId="19" borderId="10" xfId="0" applyNumberFormat="1" applyFont="1" applyFill="1" applyBorder="1" applyAlignment="1">
      <alignment horizontal="center" vertical="center"/>
    </xf>
    <xf numFmtId="0" fontId="3" fillId="19" borderId="11" xfId="0" applyFont="1" applyFill="1" applyBorder="1" applyAlignment="1">
      <alignment horizontal="center" vertical="center"/>
    </xf>
    <xf numFmtId="0" fontId="3" fillId="19" borderId="12" xfId="0" applyFont="1" applyFill="1" applyBorder="1" applyAlignment="1">
      <alignment horizontal="center" vertical="center"/>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6" fillId="7" borderId="8" xfId="0" applyFont="1" applyFill="1" applyBorder="1" applyAlignment="1">
      <alignment horizontal="left" vertical="center"/>
    </xf>
    <xf numFmtId="0" fontId="13" fillId="7" borderId="22"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2" fillId="10" borderId="8" xfId="0" applyFont="1" applyFill="1" applyBorder="1" applyAlignment="1">
      <alignment horizontal="center" vertical="top" wrapText="1"/>
    </xf>
    <xf numFmtId="0" fontId="58" fillId="10" borderId="8" xfId="0" applyFont="1" applyFill="1" applyBorder="1" applyAlignment="1">
      <alignment vertical="top" wrapText="1"/>
    </xf>
    <xf numFmtId="0" fontId="58" fillId="10" borderId="8" xfId="0" applyFont="1" applyFill="1" applyBorder="1" applyAlignment="1">
      <alignment horizontal="left"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2"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center" vertical="top" wrapText="1"/>
    </xf>
    <xf numFmtId="0" fontId="47" fillId="10" borderId="8" xfId="0" applyFont="1" applyFill="1" applyBorder="1" applyAlignment="1">
      <alignment horizontal="lef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0" fontId="3" fillId="9" borderId="8" xfId="0" applyFont="1" applyFill="1" applyBorder="1" applyAlignment="1" applyProtection="1">
      <alignment horizontal="center"/>
      <protection locked="0"/>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a.lan\dfs\Users\vikpet7\AppData\Local\Microsoft\Windows\INetCache\Content.Outlook\PB20D2IW\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59" workbookViewId="0">
      <selection activeCell="C9" sqref="C9"/>
    </sheetView>
  </sheetViews>
  <sheetFormatPr defaultColWidth="12.59765625" defaultRowHeight="15" customHeight="1" x14ac:dyDescent="0.25"/>
  <cols>
    <col min="1" max="1" width="23.3984375" style="20" customWidth="1"/>
    <col min="2" max="2" width="64.5" style="20" customWidth="1"/>
    <col min="3" max="3" width="66" style="20" customWidth="1"/>
    <col min="4" max="17" width="7.69921875" style="20" customWidth="1"/>
    <col min="18" max="26" width="7.59765625" style="20" customWidth="1"/>
    <col min="27" max="16384" width="12.59765625" style="20"/>
  </cols>
  <sheetData>
    <row r="1" spans="1:26" ht="13.5" customHeight="1" x14ac:dyDescent="0.3">
      <c r="A1" s="17"/>
      <c r="B1" s="331"/>
      <c r="C1" s="18"/>
      <c r="D1" s="18"/>
      <c r="E1" s="18"/>
      <c r="F1" s="18"/>
      <c r="G1" s="18"/>
      <c r="H1" s="18"/>
      <c r="I1" s="18"/>
      <c r="J1" s="18"/>
      <c r="K1" s="18"/>
      <c r="L1" s="18"/>
      <c r="M1" s="18"/>
      <c r="N1" s="18"/>
      <c r="O1" s="18"/>
      <c r="P1" s="18"/>
      <c r="Q1" s="18"/>
      <c r="R1" s="19"/>
      <c r="S1" s="19"/>
      <c r="T1" s="19"/>
      <c r="U1" s="19"/>
      <c r="V1" s="19"/>
      <c r="W1" s="19"/>
      <c r="X1" s="19"/>
      <c r="Y1" s="19"/>
      <c r="Z1" s="19"/>
    </row>
    <row r="2" spans="1:26" ht="13.5" customHeight="1" x14ac:dyDescent="0.3">
      <c r="A2" s="17"/>
      <c r="B2" s="332"/>
      <c r="C2" s="18"/>
      <c r="D2" s="18"/>
      <c r="E2" s="18"/>
      <c r="F2" s="18"/>
      <c r="G2" s="18"/>
      <c r="H2" s="18"/>
      <c r="I2" s="18"/>
      <c r="J2" s="18"/>
      <c r="K2" s="18"/>
      <c r="L2" s="18"/>
      <c r="M2" s="18"/>
      <c r="N2" s="18"/>
      <c r="O2" s="18"/>
      <c r="P2" s="18"/>
      <c r="Q2" s="18"/>
      <c r="R2" s="19"/>
      <c r="S2" s="19"/>
      <c r="T2" s="19"/>
      <c r="U2" s="19"/>
      <c r="V2" s="19"/>
      <c r="W2" s="19"/>
      <c r="X2" s="19"/>
      <c r="Y2" s="19"/>
      <c r="Z2" s="19"/>
    </row>
    <row r="3" spans="1:26" ht="13.5" customHeight="1" x14ac:dyDescent="0.3">
      <c r="A3" s="17"/>
      <c r="B3" s="332"/>
      <c r="C3" s="18"/>
      <c r="D3" s="18"/>
      <c r="E3" s="18"/>
      <c r="F3" s="18"/>
      <c r="G3" s="18"/>
      <c r="H3" s="18"/>
      <c r="I3" s="18"/>
      <c r="J3" s="18"/>
      <c r="K3" s="18"/>
      <c r="L3" s="18"/>
      <c r="M3" s="18"/>
      <c r="N3" s="18"/>
      <c r="O3" s="18"/>
      <c r="P3" s="18"/>
      <c r="Q3" s="18"/>
      <c r="R3" s="19"/>
      <c r="S3" s="19"/>
      <c r="T3" s="19"/>
      <c r="U3" s="19"/>
      <c r="V3" s="19"/>
      <c r="W3" s="19"/>
      <c r="X3" s="19"/>
      <c r="Y3" s="19"/>
      <c r="Z3" s="19"/>
    </row>
    <row r="4" spans="1:26" ht="13.5" customHeight="1" x14ac:dyDescent="0.3">
      <c r="A4" s="17"/>
      <c r="B4" s="333"/>
      <c r="C4" s="18"/>
      <c r="D4" s="18"/>
      <c r="E4" s="18"/>
      <c r="F4" s="18"/>
      <c r="G4" s="18"/>
      <c r="H4" s="18"/>
      <c r="I4" s="18"/>
      <c r="J4" s="18"/>
      <c r="K4" s="18"/>
      <c r="L4" s="18"/>
      <c r="M4" s="18"/>
      <c r="N4" s="18"/>
      <c r="O4" s="18"/>
      <c r="P4" s="18"/>
      <c r="Q4" s="18"/>
      <c r="R4" s="19"/>
      <c r="S4" s="19"/>
      <c r="T4" s="19"/>
      <c r="U4" s="19"/>
      <c r="V4" s="19"/>
      <c r="W4" s="19"/>
      <c r="X4" s="19"/>
      <c r="Y4" s="19"/>
      <c r="Z4" s="19"/>
    </row>
    <row r="5" spans="1:26" ht="13.5" customHeight="1" x14ac:dyDescent="0.3">
      <c r="A5" s="17"/>
      <c r="B5" s="17"/>
      <c r="C5" s="18"/>
      <c r="D5" s="18"/>
      <c r="E5" s="18"/>
      <c r="F5" s="18"/>
      <c r="G5" s="18"/>
      <c r="H5" s="18"/>
      <c r="I5" s="18"/>
      <c r="J5" s="18"/>
      <c r="K5" s="18"/>
      <c r="L5" s="18"/>
      <c r="M5" s="18"/>
      <c r="N5" s="18"/>
      <c r="O5" s="18"/>
      <c r="P5" s="18"/>
      <c r="Q5" s="18"/>
      <c r="R5" s="19"/>
      <c r="S5" s="19"/>
      <c r="T5" s="19"/>
      <c r="U5" s="19"/>
      <c r="V5" s="19"/>
      <c r="W5" s="19"/>
      <c r="X5" s="19"/>
      <c r="Y5" s="19"/>
      <c r="Z5" s="19"/>
    </row>
    <row r="6" spans="1:26" ht="36.75" customHeight="1" x14ac:dyDescent="0.3">
      <c r="A6" s="21" t="s">
        <v>0</v>
      </c>
      <c r="B6" s="22" t="s">
        <v>1</v>
      </c>
      <c r="C6" s="18"/>
      <c r="D6" s="18"/>
      <c r="E6" s="18"/>
      <c r="F6" s="18"/>
      <c r="G6" s="18"/>
      <c r="H6" s="18"/>
      <c r="I6" s="18"/>
      <c r="J6" s="18"/>
      <c r="K6" s="18"/>
      <c r="L6" s="18"/>
      <c r="M6" s="18"/>
      <c r="N6" s="18"/>
      <c r="O6" s="18"/>
      <c r="P6" s="18"/>
      <c r="Q6" s="18"/>
      <c r="R6" s="19"/>
      <c r="S6" s="19"/>
      <c r="T6" s="19"/>
      <c r="U6" s="19"/>
      <c r="V6" s="19"/>
      <c r="W6" s="19"/>
      <c r="X6" s="19"/>
      <c r="Y6" s="19"/>
      <c r="Z6" s="19"/>
    </row>
    <row r="7" spans="1:26" ht="36.75" customHeight="1" x14ac:dyDescent="0.3">
      <c r="A7" s="23"/>
      <c r="B7" s="185" t="s">
        <v>854</v>
      </c>
      <c r="C7" s="18"/>
      <c r="D7" s="18"/>
      <c r="E7" s="18"/>
      <c r="F7" s="18"/>
      <c r="G7" s="18"/>
      <c r="H7" s="18"/>
      <c r="I7" s="18"/>
      <c r="J7" s="18"/>
      <c r="K7" s="18"/>
      <c r="L7" s="18"/>
      <c r="M7" s="18"/>
      <c r="N7" s="18"/>
      <c r="O7" s="18"/>
      <c r="P7" s="18"/>
      <c r="Q7" s="18"/>
      <c r="R7" s="19"/>
      <c r="S7" s="19"/>
      <c r="T7" s="19"/>
      <c r="U7" s="19"/>
      <c r="V7" s="19"/>
      <c r="W7" s="19"/>
      <c r="X7" s="19"/>
      <c r="Y7" s="19"/>
      <c r="Z7" s="19"/>
    </row>
    <row r="8" spans="1:26" ht="52.5" customHeight="1" x14ac:dyDescent="0.3">
      <c r="A8" s="27"/>
      <c r="B8" s="187" t="s">
        <v>855</v>
      </c>
      <c r="C8" s="186"/>
      <c r="D8" s="186"/>
      <c r="E8" s="186"/>
      <c r="F8" s="186"/>
      <c r="G8" s="186"/>
      <c r="H8" s="186"/>
      <c r="I8" s="186"/>
      <c r="J8" s="186"/>
      <c r="K8" s="186"/>
      <c r="L8" s="186"/>
      <c r="M8" s="186"/>
      <c r="N8" s="186"/>
      <c r="O8" s="186"/>
      <c r="P8" s="186"/>
      <c r="Q8" s="186"/>
      <c r="R8" s="19"/>
      <c r="S8" s="19"/>
      <c r="T8" s="19"/>
      <c r="U8" s="19"/>
      <c r="V8" s="19"/>
      <c r="W8" s="19"/>
      <c r="X8" s="19"/>
      <c r="Y8" s="19"/>
      <c r="Z8" s="19"/>
    </row>
    <row r="9" spans="1:26" ht="81" customHeight="1" x14ac:dyDescent="0.3">
      <c r="A9" s="24"/>
      <c r="B9" s="183" t="s">
        <v>997</v>
      </c>
      <c r="C9" s="25"/>
      <c r="D9" s="25"/>
      <c r="E9" s="25"/>
      <c r="F9" s="25"/>
      <c r="G9" s="25"/>
      <c r="H9" s="25"/>
      <c r="I9" s="25"/>
      <c r="J9" s="25"/>
      <c r="K9" s="25"/>
      <c r="L9" s="25"/>
      <c r="M9" s="25"/>
      <c r="N9" s="25"/>
      <c r="O9" s="25"/>
      <c r="P9" s="25"/>
      <c r="Q9" s="25"/>
      <c r="R9" s="19"/>
      <c r="S9" s="19"/>
      <c r="T9" s="19"/>
      <c r="U9" s="19"/>
      <c r="V9" s="19"/>
      <c r="W9" s="19"/>
      <c r="X9" s="19"/>
      <c r="Y9" s="19"/>
      <c r="Z9" s="19"/>
    </row>
    <row r="10" spans="1:26" ht="36" customHeight="1" x14ac:dyDescent="0.3">
      <c r="A10" s="26"/>
      <c r="B10" s="184" t="s">
        <v>31</v>
      </c>
      <c r="C10" s="18"/>
      <c r="D10" s="18"/>
      <c r="E10" s="18"/>
      <c r="F10" s="18"/>
      <c r="G10" s="18"/>
      <c r="H10" s="18"/>
      <c r="I10" s="18"/>
      <c r="J10" s="18"/>
      <c r="K10" s="18"/>
      <c r="L10" s="18"/>
      <c r="M10" s="18"/>
      <c r="N10" s="18"/>
      <c r="O10" s="18"/>
      <c r="P10" s="18"/>
      <c r="Q10" s="18"/>
      <c r="R10" s="19"/>
      <c r="S10" s="19"/>
      <c r="T10" s="19"/>
      <c r="U10" s="19"/>
      <c r="V10" s="19"/>
      <c r="W10" s="19"/>
      <c r="X10" s="19"/>
      <c r="Y10" s="19"/>
      <c r="Z10" s="19"/>
    </row>
    <row r="11" spans="1:26" ht="47.4" customHeight="1" x14ac:dyDescent="0.3">
      <c r="C11" s="18"/>
      <c r="D11" s="18"/>
      <c r="E11" s="18"/>
      <c r="F11" s="18"/>
      <c r="G11" s="18"/>
      <c r="H11" s="18"/>
      <c r="I11" s="18"/>
      <c r="J11" s="18"/>
      <c r="K11" s="18"/>
      <c r="L11" s="18"/>
      <c r="M11" s="18"/>
      <c r="N11" s="18"/>
      <c r="O11" s="18"/>
      <c r="P11" s="18"/>
      <c r="Q11" s="18"/>
      <c r="R11" s="19"/>
      <c r="S11" s="19"/>
      <c r="T11" s="19"/>
      <c r="U11" s="19"/>
      <c r="V11" s="19"/>
      <c r="W11" s="19"/>
      <c r="X11" s="19"/>
      <c r="Y11" s="19"/>
      <c r="Z11" s="19"/>
    </row>
    <row r="12" spans="1:26" ht="13.5" customHeight="1" x14ac:dyDescent="0.3">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
      <c r="A14" s="116"/>
      <c r="C14" s="118"/>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
      <c r="A15" s="117" t="s">
        <v>575</v>
      </c>
      <c r="B15" s="119" t="s">
        <v>576</v>
      </c>
      <c r="C15" s="118"/>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
      <c r="A16" s="116"/>
      <c r="B16" s="120" t="s">
        <v>577</v>
      </c>
      <c r="C16" s="118"/>
      <c r="D16" s="19"/>
      <c r="E16" s="19"/>
      <c r="F16" s="19"/>
      <c r="G16" s="19"/>
      <c r="H16" s="19"/>
      <c r="I16" s="19"/>
      <c r="J16" s="19"/>
      <c r="K16" s="19"/>
      <c r="L16" s="19"/>
      <c r="M16" s="19"/>
      <c r="N16" s="19"/>
      <c r="O16" s="19"/>
      <c r="P16" s="19"/>
      <c r="Q16" s="19"/>
      <c r="R16" s="19"/>
      <c r="S16" s="19"/>
      <c r="T16" s="19"/>
      <c r="U16" s="19"/>
      <c r="V16" s="19"/>
      <c r="W16" s="19"/>
      <c r="X16" s="19"/>
      <c r="Y16" s="19"/>
      <c r="Z16" s="19"/>
    </row>
    <row r="17" spans="1:26" ht="41.25" customHeight="1" x14ac:dyDescent="0.3">
      <c r="A17" s="121"/>
      <c r="B17" s="122" t="s">
        <v>578</v>
      </c>
      <c r="C17" s="123" t="s">
        <v>922</v>
      </c>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
      <c r="A18" s="334">
        <v>1</v>
      </c>
      <c r="B18" s="334" t="s">
        <v>579</v>
      </c>
      <c r="C18" s="335" t="s">
        <v>580</v>
      </c>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
      <c r="A19" s="334"/>
      <c r="B19" s="334"/>
      <c r="C19" s="33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
      <c r="A20" s="334">
        <v>2</v>
      </c>
      <c r="B20" s="334" t="s">
        <v>581</v>
      </c>
      <c r="C20" s="336" t="s">
        <v>582</v>
      </c>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
      <c r="A21" s="334"/>
      <c r="B21" s="334"/>
      <c r="C21" s="336"/>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
      <c r="A22" s="334"/>
      <c r="B22" s="334"/>
      <c r="C22" s="336"/>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
      <c r="A23" s="337">
        <v>3</v>
      </c>
      <c r="B23" s="337" t="s">
        <v>583</v>
      </c>
      <c r="C23" s="335" t="s">
        <v>584</v>
      </c>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
      <c r="A24" s="337"/>
      <c r="B24" s="337"/>
      <c r="C24" s="335"/>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
      <c r="A25" s="337"/>
      <c r="B25" s="337"/>
      <c r="C25" s="335"/>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
      <c r="A26" s="337">
        <v>4</v>
      </c>
      <c r="B26" s="337" t="s">
        <v>585</v>
      </c>
      <c r="C26" s="335" t="s">
        <v>586</v>
      </c>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
      <c r="A27" s="337"/>
      <c r="B27" s="337"/>
      <c r="C27" s="33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
      <c r="A28" s="337"/>
      <c r="B28" s="337"/>
      <c r="C28" s="33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
      <c r="A29" s="337"/>
      <c r="B29" s="337"/>
      <c r="C29" s="33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
      <c r="A30" s="338">
        <v>5</v>
      </c>
      <c r="B30" s="338" t="s">
        <v>587</v>
      </c>
      <c r="C30" s="335" t="s">
        <v>588</v>
      </c>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
      <c r="A31" s="338"/>
      <c r="B31" s="338"/>
      <c r="C31" s="335"/>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A32" s="338"/>
      <c r="B32" s="338"/>
      <c r="C32" s="335"/>
      <c r="D32" s="19"/>
      <c r="E32" s="19"/>
      <c r="F32" s="19"/>
      <c r="G32" s="19"/>
      <c r="H32" s="19"/>
      <c r="I32" s="19"/>
      <c r="J32" s="19"/>
      <c r="K32" s="19"/>
      <c r="L32" s="19"/>
      <c r="M32" s="19"/>
      <c r="N32" s="19"/>
      <c r="O32" s="19"/>
      <c r="P32" s="19"/>
      <c r="Q32" s="19"/>
      <c r="R32" s="19"/>
      <c r="S32" s="19"/>
      <c r="T32" s="19"/>
      <c r="U32" s="19"/>
      <c r="V32" s="19"/>
      <c r="W32" s="19"/>
      <c r="X32" s="19"/>
      <c r="Y32" s="19"/>
      <c r="Z32" s="19"/>
    </row>
    <row r="33" spans="1:26" ht="13.5" customHeight="1" x14ac:dyDescent="0.3">
      <c r="A33" s="338"/>
      <c r="B33" s="338"/>
      <c r="C33" s="335"/>
      <c r="D33" s="19"/>
      <c r="E33" s="19"/>
      <c r="F33" s="19"/>
      <c r="G33" s="19"/>
      <c r="H33" s="19"/>
      <c r="I33" s="19"/>
      <c r="J33" s="19"/>
      <c r="K33" s="19"/>
      <c r="L33" s="19"/>
      <c r="M33" s="19"/>
      <c r="N33" s="19"/>
      <c r="O33" s="19"/>
      <c r="P33" s="19"/>
      <c r="Q33" s="19"/>
      <c r="R33" s="19"/>
      <c r="S33" s="19"/>
      <c r="T33" s="19"/>
      <c r="U33" s="19"/>
      <c r="V33" s="19"/>
      <c r="W33" s="19"/>
      <c r="X33" s="19"/>
      <c r="Y33" s="19"/>
      <c r="Z33" s="19"/>
    </row>
    <row r="34" spans="1:26" ht="13.5" customHeight="1" x14ac:dyDescent="0.3">
      <c r="A34" s="338">
        <v>6</v>
      </c>
      <c r="B34" s="338" t="s">
        <v>589</v>
      </c>
      <c r="C34" s="335" t="s">
        <v>590</v>
      </c>
      <c r="D34" s="19"/>
      <c r="E34" s="19"/>
      <c r="F34" s="19"/>
      <c r="G34" s="19"/>
      <c r="H34" s="19"/>
      <c r="I34" s="19"/>
      <c r="J34" s="19"/>
      <c r="K34" s="19"/>
      <c r="L34" s="19"/>
      <c r="M34" s="19"/>
      <c r="N34" s="19"/>
      <c r="O34" s="19"/>
      <c r="P34" s="19"/>
      <c r="Q34" s="19"/>
      <c r="R34" s="19"/>
      <c r="S34" s="19"/>
      <c r="T34" s="19"/>
      <c r="U34" s="19"/>
      <c r="V34" s="19"/>
      <c r="W34" s="19"/>
      <c r="X34" s="19"/>
      <c r="Y34" s="19"/>
      <c r="Z34" s="19"/>
    </row>
    <row r="35" spans="1:26" ht="13.5" customHeight="1" x14ac:dyDescent="0.3">
      <c r="A35" s="338"/>
      <c r="B35" s="338"/>
      <c r="C35" s="335"/>
      <c r="D35" s="19"/>
      <c r="E35" s="19"/>
      <c r="F35" s="19"/>
      <c r="G35" s="19"/>
      <c r="H35" s="19"/>
      <c r="I35" s="19"/>
      <c r="J35" s="19"/>
      <c r="K35" s="19"/>
      <c r="L35" s="19"/>
      <c r="M35" s="19"/>
      <c r="N35" s="19"/>
      <c r="O35" s="19"/>
      <c r="P35" s="19"/>
      <c r="Q35" s="19"/>
      <c r="R35" s="19"/>
      <c r="S35" s="19"/>
      <c r="T35" s="19"/>
      <c r="U35" s="19"/>
      <c r="V35" s="19"/>
      <c r="W35" s="19"/>
      <c r="X35" s="19"/>
      <c r="Y35" s="19"/>
      <c r="Z35" s="19"/>
    </row>
    <row r="36" spans="1:26" ht="13.5" customHeight="1" x14ac:dyDescent="0.3">
      <c r="A36" s="339">
        <v>7</v>
      </c>
      <c r="B36" s="339" t="s">
        <v>591</v>
      </c>
      <c r="C36" s="340" t="s">
        <v>592</v>
      </c>
      <c r="D36" s="19"/>
      <c r="E36" s="19"/>
      <c r="F36" s="19"/>
      <c r="G36" s="19"/>
      <c r="H36" s="19"/>
      <c r="I36" s="19"/>
      <c r="J36" s="19"/>
      <c r="K36" s="19"/>
      <c r="L36" s="19"/>
      <c r="M36" s="19"/>
      <c r="N36" s="19"/>
      <c r="O36" s="19"/>
      <c r="P36" s="19"/>
      <c r="Q36" s="19"/>
      <c r="R36" s="19"/>
      <c r="S36" s="19"/>
      <c r="T36" s="19"/>
      <c r="U36" s="19"/>
      <c r="V36" s="19"/>
      <c r="W36" s="19"/>
      <c r="X36" s="19"/>
      <c r="Y36" s="19"/>
      <c r="Z36" s="19"/>
    </row>
    <row r="37" spans="1:26" ht="13.5" customHeight="1" x14ac:dyDescent="0.3">
      <c r="A37" s="339"/>
      <c r="B37" s="339"/>
      <c r="C37" s="340"/>
      <c r="D37" s="19"/>
      <c r="E37" s="19"/>
      <c r="F37" s="19"/>
      <c r="G37" s="19"/>
      <c r="H37" s="19"/>
      <c r="I37" s="19"/>
      <c r="J37" s="19"/>
      <c r="K37" s="19"/>
      <c r="L37" s="19"/>
      <c r="M37" s="19"/>
      <c r="N37" s="19"/>
      <c r="O37" s="19"/>
      <c r="P37" s="19"/>
      <c r="Q37" s="19"/>
      <c r="R37" s="19"/>
      <c r="S37" s="19"/>
      <c r="T37" s="19"/>
      <c r="U37" s="19"/>
      <c r="V37" s="19"/>
      <c r="W37" s="19"/>
      <c r="X37" s="19"/>
      <c r="Y37" s="19"/>
      <c r="Z37" s="19"/>
    </row>
    <row r="38" spans="1:26" ht="13.5" customHeight="1" x14ac:dyDescent="0.3">
      <c r="A38" s="337">
        <v>8</v>
      </c>
      <c r="B38" s="337" t="s">
        <v>593</v>
      </c>
      <c r="C38" s="335" t="s">
        <v>594</v>
      </c>
      <c r="D38" s="19"/>
      <c r="E38" s="19"/>
      <c r="F38" s="19"/>
      <c r="G38" s="19"/>
      <c r="H38" s="19"/>
      <c r="I38" s="19"/>
      <c r="J38" s="19"/>
      <c r="K38" s="19"/>
      <c r="L38" s="19"/>
      <c r="M38" s="19"/>
      <c r="N38" s="19"/>
      <c r="O38" s="19"/>
      <c r="P38" s="19"/>
      <c r="Q38" s="19"/>
      <c r="R38" s="19"/>
      <c r="S38" s="19"/>
      <c r="T38" s="19"/>
      <c r="U38" s="19"/>
      <c r="V38" s="19"/>
      <c r="W38" s="19"/>
      <c r="X38" s="19"/>
      <c r="Y38" s="19"/>
      <c r="Z38" s="19"/>
    </row>
    <row r="39" spans="1:26" ht="13.5" customHeight="1" x14ac:dyDescent="0.3">
      <c r="A39" s="337"/>
      <c r="B39" s="337"/>
      <c r="C39" s="335"/>
      <c r="D39" s="19"/>
      <c r="E39" s="19"/>
      <c r="F39" s="19"/>
      <c r="G39" s="19"/>
      <c r="H39" s="19"/>
      <c r="I39" s="19"/>
      <c r="J39" s="19"/>
      <c r="K39" s="19"/>
      <c r="L39" s="19"/>
      <c r="M39" s="19"/>
      <c r="N39" s="19"/>
      <c r="O39" s="19"/>
      <c r="P39" s="19"/>
      <c r="Q39" s="19"/>
      <c r="R39" s="19"/>
      <c r="S39" s="19"/>
      <c r="T39" s="19"/>
      <c r="U39" s="19"/>
      <c r="V39" s="19"/>
      <c r="W39" s="19"/>
      <c r="X39" s="19"/>
      <c r="Y39" s="19"/>
      <c r="Z39" s="19"/>
    </row>
    <row r="40" spans="1:26" ht="13.5" customHeight="1" x14ac:dyDescent="0.3">
      <c r="A40" s="337">
        <v>9</v>
      </c>
      <c r="B40" s="337" t="s">
        <v>595</v>
      </c>
      <c r="C40" s="335" t="s">
        <v>596</v>
      </c>
      <c r="D40" s="19"/>
      <c r="E40" s="19"/>
      <c r="F40" s="19"/>
      <c r="G40" s="19"/>
      <c r="H40" s="19"/>
      <c r="I40" s="19"/>
      <c r="J40" s="19"/>
      <c r="K40" s="19"/>
      <c r="L40" s="19"/>
      <c r="M40" s="19"/>
      <c r="N40" s="19"/>
      <c r="O40" s="19"/>
      <c r="P40" s="19"/>
      <c r="Q40" s="19"/>
      <c r="R40" s="19"/>
      <c r="S40" s="19"/>
      <c r="T40" s="19"/>
      <c r="U40" s="19"/>
      <c r="V40" s="19"/>
      <c r="W40" s="19"/>
      <c r="X40" s="19"/>
      <c r="Y40" s="19"/>
      <c r="Z40" s="19"/>
    </row>
    <row r="41" spans="1:26" ht="13.5" customHeight="1" x14ac:dyDescent="0.3">
      <c r="A41" s="337"/>
      <c r="B41" s="337"/>
      <c r="C41" s="335"/>
      <c r="D41" s="19"/>
      <c r="E41" s="19"/>
      <c r="F41" s="19"/>
      <c r="G41" s="19"/>
      <c r="H41" s="19"/>
      <c r="I41" s="19"/>
      <c r="J41" s="19"/>
      <c r="K41" s="19"/>
      <c r="L41" s="19"/>
      <c r="M41" s="19"/>
      <c r="N41" s="19"/>
      <c r="O41" s="19"/>
      <c r="P41" s="19"/>
      <c r="Q41" s="19"/>
      <c r="R41" s="19"/>
      <c r="S41" s="19"/>
      <c r="T41" s="19"/>
      <c r="U41" s="19"/>
      <c r="V41" s="19"/>
      <c r="W41" s="19"/>
      <c r="X41" s="19"/>
      <c r="Y41" s="19"/>
      <c r="Z41" s="19"/>
    </row>
    <row r="42" spans="1:26" ht="13.5" customHeight="1" x14ac:dyDescent="0.3">
      <c r="A42" s="337">
        <v>10</v>
      </c>
      <c r="B42" s="337" t="s">
        <v>597</v>
      </c>
      <c r="C42" s="335" t="s">
        <v>598</v>
      </c>
      <c r="D42" s="19"/>
      <c r="E42" s="19"/>
      <c r="F42" s="19"/>
      <c r="G42" s="19"/>
      <c r="H42" s="19"/>
      <c r="I42" s="19"/>
      <c r="J42" s="19"/>
      <c r="K42" s="19"/>
      <c r="L42" s="19"/>
      <c r="M42" s="19"/>
      <c r="N42" s="19"/>
      <c r="O42" s="19"/>
      <c r="P42" s="19"/>
      <c r="Q42" s="19"/>
      <c r="R42" s="19"/>
      <c r="S42" s="19"/>
      <c r="T42" s="19"/>
      <c r="U42" s="19"/>
      <c r="V42" s="19"/>
      <c r="W42" s="19"/>
      <c r="X42" s="19"/>
      <c r="Y42" s="19"/>
      <c r="Z42" s="19"/>
    </row>
    <row r="43" spans="1:26" ht="13.5" customHeight="1" x14ac:dyDescent="0.3">
      <c r="A43" s="337"/>
      <c r="B43" s="337"/>
      <c r="C43" s="335"/>
      <c r="D43" s="19"/>
      <c r="E43" s="19"/>
      <c r="F43" s="19"/>
      <c r="G43" s="19"/>
      <c r="H43" s="19"/>
      <c r="I43" s="19"/>
      <c r="J43" s="19"/>
      <c r="K43" s="19"/>
      <c r="L43" s="19"/>
      <c r="M43" s="19"/>
      <c r="N43" s="19"/>
      <c r="O43" s="19"/>
      <c r="P43" s="19"/>
      <c r="Q43" s="19"/>
      <c r="R43" s="19"/>
      <c r="S43" s="19"/>
      <c r="T43" s="19"/>
      <c r="U43" s="19"/>
      <c r="V43" s="19"/>
      <c r="W43" s="19"/>
      <c r="X43" s="19"/>
      <c r="Y43" s="19"/>
      <c r="Z43" s="19"/>
    </row>
    <row r="44" spans="1:26" ht="13.5" customHeight="1" x14ac:dyDescent="0.3">
      <c r="A44" s="337">
        <v>11</v>
      </c>
      <c r="B44" s="337" t="s">
        <v>599</v>
      </c>
      <c r="C44" s="341" t="s">
        <v>600</v>
      </c>
      <c r="D44" s="19"/>
      <c r="E44" s="19"/>
      <c r="F44" s="19"/>
      <c r="G44" s="19"/>
      <c r="H44" s="19"/>
      <c r="I44" s="19"/>
      <c r="J44" s="19"/>
      <c r="K44" s="19"/>
      <c r="L44" s="19"/>
      <c r="M44" s="19"/>
      <c r="N44" s="19"/>
      <c r="O44" s="19"/>
      <c r="P44" s="19"/>
      <c r="Q44" s="19"/>
      <c r="R44" s="19"/>
      <c r="S44" s="19"/>
      <c r="T44" s="19"/>
      <c r="U44" s="19"/>
      <c r="V44" s="19"/>
      <c r="W44" s="19"/>
      <c r="X44" s="19"/>
      <c r="Y44" s="19"/>
      <c r="Z44" s="19"/>
    </row>
    <row r="45" spans="1:26" ht="13.5" customHeight="1" x14ac:dyDescent="0.3">
      <c r="A45" s="337"/>
      <c r="B45" s="337"/>
      <c r="C45" s="341"/>
      <c r="D45" s="19"/>
      <c r="E45" s="19"/>
      <c r="F45" s="19"/>
      <c r="G45" s="19"/>
      <c r="H45" s="19"/>
      <c r="I45" s="19"/>
      <c r="J45" s="19"/>
      <c r="K45" s="19"/>
      <c r="L45" s="19"/>
      <c r="M45" s="19"/>
      <c r="N45" s="19"/>
      <c r="O45" s="19"/>
      <c r="P45" s="19"/>
      <c r="Q45" s="19"/>
      <c r="R45" s="19"/>
      <c r="S45" s="19"/>
      <c r="T45" s="19"/>
      <c r="U45" s="19"/>
      <c r="V45" s="19"/>
      <c r="W45" s="19"/>
      <c r="X45" s="19"/>
      <c r="Y45" s="19"/>
      <c r="Z45" s="19"/>
    </row>
    <row r="46" spans="1:26" ht="13.5" customHeight="1" x14ac:dyDescent="0.3">
      <c r="A46" s="338">
        <v>12</v>
      </c>
      <c r="B46" s="338" t="s">
        <v>601</v>
      </c>
      <c r="C46" s="335" t="s">
        <v>846</v>
      </c>
      <c r="D46" s="19"/>
      <c r="E46" s="19"/>
      <c r="F46" s="19"/>
      <c r="G46" s="19"/>
      <c r="H46" s="19"/>
      <c r="I46" s="19"/>
      <c r="J46" s="19"/>
      <c r="K46" s="19"/>
      <c r="L46" s="19"/>
      <c r="M46" s="19"/>
      <c r="N46" s="19"/>
      <c r="O46" s="19"/>
      <c r="P46" s="19"/>
      <c r="Q46" s="19"/>
      <c r="R46" s="19"/>
      <c r="S46" s="19"/>
      <c r="T46" s="19"/>
      <c r="U46" s="19"/>
      <c r="V46" s="19"/>
      <c r="W46" s="19"/>
      <c r="X46" s="19"/>
      <c r="Y46" s="19"/>
      <c r="Z46" s="19"/>
    </row>
    <row r="47" spans="1:26" ht="13.5" customHeight="1" x14ac:dyDescent="0.3">
      <c r="A47" s="338"/>
      <c r="B47" s="338"/>
      <c r="C47" s="340"/>
      <c r="D47" s="19"/>
      <c r="E47" s="19"/>
      <c r="F47" s="19"/>
      <c r="G47" s="19"/>
      <c r="H47" s="19"/>
      <c r="I47" s="19"/>
      <c r="J47" s="19"/>
      <c r="K47" s="19"/>
      <c r="L47" s="19"/>
      <c r="M47" s="19"/>
      <c r="N47" s="19"/>
      <c r="O47" s="19"/>
      <c r="P47" s="19"/>
      <c r="Q47" s="19"/>
      <c r="R47" s="19"/>
      <c r="S47" s="19"/>
      <c r="T47" s="19"/>
      <c r="U47" s="19"/>
      <c r="V47" s="19"/>
      <c r="W47" s="19"/>
      <c r="X47" s="19"/>
      <c r="Y47" s="19"/>
      <c r="Z47" s="19"/>
    </row>
    <row r="48" spans="1:26" ht="13.5" customHeight="1" x14ac:dyDescent="0.3">
      <c r="A48" s="338">
        <v>13</v>
      </c>
      <c r="B48" s="338" t="s">
        <v>602</v>
      </c>
      <c r="C48" s="340" t="s">
        <v>603</v>
      </c>
      <c r="D48" s="19"/>
      <c r="E48" s="19"/>
      <c r="F48" s="19"/>
      <c r="G48" s="19"/>
      <c r="H48" s="19"/>
      <c r="I48" s="19"/>
      <c r="J48" s="19"/>
      <c r="K48" s="19"/>
      <c r="L48" s="19"/>
      <c r="M48" s="19"/>
      <c r="N48" s="19"/>
      <c r="O48" s="19"/>
      <c r="P48" s="19"/>
      <c r="Q48" s="19"/>
      <c r="R48" s="19"/>
      <c r="S48" s="19"/>
      <c r="T48" s="19"/>
      <c r="U48" s="19"/>
      <c r="V48" s="19"/>
      <c r="W48" s="19"/>
      <c r="X48" s="19"/>
      <c r="Y48" s="19"/>
      <c r="Z48" s="19"/>
    </row>
    <row r="49" spans="1:26" ht="13.5" customHeight="1" x14ac:dyDescent="0.3">
      <c r="A49" s="338"/>
      <c r="B49" s="338"/>
      <c r="C49" s="340"/>
      <c r="D49" s="19"/>
      <c r="E49" s="19"/>
      <c r="F49" s="19"/>
      <c r="G49" s="19"/>
      <c r="H49" s="19"/>
      <c r="I49" s="19"/>
      <c r="J49" s="19"/>
      <c r="K49" s="19"/>
      <c r="L49" s="19"/>
      <c r="M49" s="19"/>
      <c r="N49" s="19"/>
      <c r="O49" s="19"/>
      <c r="P49" s="19"/>
      <c r="Q49" s="19"/>
      <c r="R49" s="19"/>
      <c r="S49" s="19"/>
      <c r="T49" s="19"/>
      <c r="U49" s="19"/>
      <c r="V49" s="19"/>
      <c r="W49" s="19"/>
      <c r="X49" s="19"/>
      <c r="Y49" s="19"/>
      <c r="Z49" s="19"/>
    </row>
    <row r="50" spans="1:26" ht="13.5" customHeight="1" x14ac:dyDescent="0.3">
      <c r="A50" s="338">
        <v>14</v>
      </c>
      <c r="B50" s="338" t="s">
        <v>604</v>
      </c>
      <c r="C50" s="335" t="s">
        <v>605</v>
      </c>
      <c r="D50" s="19"/>
      <c r="E50" s="19"/>
      <c r="F50" s="19"/>
      <c r="G50" s="19"/>
      <c r="H50" s="19"/>
      <c r="I50" s="19"/>
      <c r="J50" s="19"/>
      <c r="K50" s="19"/>
      <c r="L50" s="19"/>
      <c r="M50" s="19"/>
      <c r="N50" s="19"/>
      <c r="O50" s="19"/>
      <c r="P50" s="19"/>
      <c r="Q50" s="19"/>
      <c r="R50" s="19"/>
      <c r="S50" s="19"/>
      <c r="T50" s="19"/>
      <c r="U50" s="19"/>
      <c r="V50" s="19"/>
      <c r="W50" s="19"/>
      <c r="X50" s="19"/>
      <c r="Y50" s="19"/>
      <c r="Z50" s="19"/>
    </row>
    <row r="51" spans="1:26" ht="13.5" customHeight="1" x14ac:dyDescent="0.3">
      <c r="A51" s="338"/>
      <c r="B51" s="338"/>
      <c r="C51" s="335"/>
      <c r="D51" s="19"/>
      <c r="E51" s="19"/>
      <c r="F51" s="19"/>
      <c r="G51" s="19"/>
      <c r="H51" s="19"/>
      <c r="I51" s="19"/>
      <c r="J51" s="19"/>
      <c r="K51" s="19"/>
      <c r="L51" s="19"/>
      <c r="M51" s="19"/>
      <c r="N51" s="19"/>
      <c r="O51" s="19"/>
      <c r="P51" s="19"/>
      <c r="Q51" s="19"/>
      <c r="R51" s="19"/>
      <c r="S51" s="19"/>
      <c r="T51" s="19"/>
      <c r="U51" s="19"/>
      <c r="V51" s="19"/>
      <c r="W51" s="19"/>
      <c r="X51" s="19"/>
      <c r="Y51" s="19"/>
      <c r="Z51" s="19"/>
    </row>
    <row r="52" spans="1:26" ht="13.5" customHeight="1" x14ac:dyDescent="0.3">
      <c r="A52" s="338">
        <v>15</v>
      </c>
      <c r="B52" s="338" t="s">
        <v>606</v>
      </c>
      <c r="C52" s="335" t="s">
        <v>607</v>
      </c>
      <c r="D52" s="19"/>
      <c r="E52" s="19"/>
      <c r="F52" s="19"/>
      <c r="G52" s="19"/>
      <c r="H52" s="19"/>
      <c r="I52" s="19"/>
      <c r="J52" s="19"/>
      <c r="K52" s="19"/>
      <c r="L52" s="19"/>
      <c r="M52" s="19"/>
      <c r="N52" s="19"/>
      <c r="O52" s="19"/>
      <c r="P52" s="19"/>
      <c r="Q52" s="19"/>
      <c r="R52" s="19"/>
      <c r="S52" s="19"/>
      <c r="T52" s="19"/>
      <c r="U52" s="19"/>
      <c r="V52" s="19"/>
      <c r="W52" s="19"/>
      <c r="X52" s="19"/>
      <c r="Y52" s="19"/>
      <c r="Z52" s="19"/>
    </row>
    <row r="53" spans="1:26" ht="13.5" customHeight="1" x14ac:dyDescent="0.3">
      <c r="A53" s="338"/>
      <c r="B53" s="338"/>
      <c r="C53" s="335"/>
      <c r="D53" s="19"/>
      <c r="E53" s="19"/>
      <c r="F53" s="19"/>
      <c r="G53" s="19"/>
      <c r="H53" s="19"/>
      <c r="I53" s="19"/>
      <c r="J53" s="19"/>
      <c r="K53" s="19"/>
      <c r="L53" s="19"/>
      <c r="M53" s="19"/>
      <c r="N53" s="19"/>
      <c r="O53" s="19"/>
      <c r="P53" s="19"/>
      <c r="Q53" s="19"/>
      <c r="R53" s="19"/>
      <c r="S53" s="19"/>
      <c r="T53" s="19"/>
      <c r="U53" s="19"/>
      <c r="V53" s="19"/>
      <c r="W53" s="19"/>
      <c r="X53" s="19"/>
      <c r="Y53" s="19"/>
      <c r="Z53" s="19"/>
    </row>
    <row r="54" spans="1:26" ht="13.5" customHeight="1" x14ac:dyDescent="0.3">
      <c r="A54" s="338">
        <v>16</v>
      </c>
      <c r="B54" s="338" t="s">
        <v>608</v>
      </c>
      <c r="C54" s="341" t="s">
        <v>609</v>
      </c>
      <c r="D54" s="19"/>
      <c r="E54" s="19"/>
      <c r="F54" s="19"/>
      <c r="G54" s="19"/>
      <c r="H54" s="19"/>
      <c r="I54" s="19"/>
      <c r="J54" s="19"/>
      <c r="K54" s="19"/>
      <c r="L54" s="19"/>
      <c r="M54" s="19"/>
      <c r="N54" s="19"/>
      <c r="O54" s="19"/>
      <c r="P54" s="19"/>
      <c r="Q54" s="19"/>
      <c r="R54" s="19"/>
      <c r="S54" s="19"/>
      <c r="T54" s="19"/>
      <c r="U54" s="19"/>
      <c r="V54" s="19"/>
      <c r="W54" s="19"/>
      <c r="X54" s="19"/>
      <c r="Y54" s="19"/>
      <c r="Z54" s="19"/>
    </row>
    <row r="55" spans="1:26" ht="13.5" customHeight="1" x14ac:dyDescent="0.3">
      <c r="A55" s="338"/>
      <c r="B55" s="338"/>
      <c r="C55" s="341"/>
      <c r="D55" s="19"/>
      <c r="E55" s="19"/>
      <c r="F55" s="19"/>
      <c r="G55" s="19"/>
      <c r="H55" s="19"/>
      <c r="I55" s="19"/>
      <c r="J55" s="19"/>
      <c r="K55" s="19"/>
      <c r="L55" s="19"/>
      <c r="M55" s="19"/>
      <c r="N55" s="19"/>
      <c r="O55" s="19"/>
      <c r="P55" s="19"/>
      <c r="Q55" s="19"/>
      <c r="R55" s="19"/>
      <c r="S55" s="19"/>
      <c r="T55" s="19"/>
      <c r="U55" s="19"/>
      <c r="V55" s="19"/>
      <c r="W55" s="19"/>
      <c r="X55" s="19"/>
      <c r="Y55" s="19"/>
      <c r="Z55" s="19"/>
    </row>
    <row r="56" spans="1:26" ht="13.5" customHeight="1" x14ac:dyDescent="0.3">
      <c r="A56" s="338">
        <v>17</v>
      </c>
      <c r="B56" s="338" t="s">
        <v>610</v>
      </c>
      <c r="C56" s="342" t="s">
        <v>611</v>
      </c>
      <c r="D56" s="19"/>
      <c r="E56" s="19"/>
      <c r="F56" s="19"/>
      <c r="G56" s="19"/>
      <c r="H56" s="19"/>
      <c r="I56" s="19"/>
      <c r="J56" s="19"/>
      <c r="K56" s="19"/>
      <c r="L56" s="19"/>
      <c r="M56" s="19"/>
      <c r="N56" s="19"/>
      <c r="O56" s="19"/>
      <c r="P56" s="19"/>
      <c r="Q56" s="19"/>
      <c r="R56" s="19"/>
      <c r="S56" s="19"/>
      <c r="T56" s="19"/>
      <c r="U56" s="19"/>
      <c r="V56" s="19"/>
      <c r="W56" s="19"/>
      <c r="X56" s="19"/>
      <c r="Y56" s="19"/>
      <c r="Z56" s="19"/>
    </row>
    <row r="57" spans="1:26" ht="13.5" customHeight="1" x14ac:dyDescent="0.3">
      <c r="A57" s="338"/>
      <c r="B57" s="338"/>
      <c r="C57" s="342"/>
      <c r="D57" s="19"/>
      <c r="E57" s="19"/>
      <c r="F57" s="19"/>
      <c r="G57" s="19"/>
      <c r="H57" s="19"/>
      <c r="I57" s="19"/>
      <c r="J57" s="19"/>
      <c r="K57" s="19"/>
      <c r="L57" s="19"/>
      <c r="M57" s="19"/>
      <c r="N57" s="19"/>
      <c r="O57" s="19"/>
      <c r="P57" s="19"/>
      <c r="Q57" s="19"/>
      <c r="R57" s="19"/>
      <c r="S57" s="19"/>
      <c r="T57" s="19"/>
      <c r="U57" s="19"/>
      <c r="V57" s="19"/>
      <c r="W57" s="19"/>
      <c r="X57" s="19"/>
      <c r="Y57" s="19"/>
      <c r="Z57" s="19"/>
    </row>
    <row r="58" spans="1:26" ht="13.5" customHeight="1" x14ac:dyDescent="0.3">
      <c r="A58" s="338">
        <v>18</v>
      </c>
      <c r="B58" s="338" t="s">
        <v>612</v>
      </c>
      <c r="C58" s="342" t="s">
        <v>613</v>
      </c>
      <c r="D58" s="19"/>
      <c r="E58" s="19"/>
      <c r="F58" s="19"/>
      <c r="G58" s="19"/>
      <c r="H58" s="19"/>
      <c r="I58" s="19"/>
      <c r="J58" s="19"/>
      <c r="K58" s="19"/>
      <c r="L58" s="19"/>
      <c r="M58" s="19"/>
      <c r="N58" s="19"/>
      <c r="O58" s="19"/>
      <c r="P58" s="19"/>
      <c r="Q58" s="19"/>
      <c r="R58" s="19"/>
      <c r="S58" s="19"/>
      <c r="T58" s="19"/>
      <c r="U58" s="19"/>
      <c r="V58" s="19"/>
      <c r="W58" s="19"/>
      <c r="X58" s="19"/>
      <c r="Y58" s="19"/>
      <c r="Z58" s="19"/>
    </row>
    <row r="59" spans="1:26" ht="13.5" customHeight="1" x14ac:dyDescent="0.3">
      <c r="A59" s="338"/>
      <c r="B59" s="338"/>
      <c r="C59" s="342"/>
      <c r="D59" s="19"/>
      <c r="E59" s="19"/>
      <c r="F59" s="19"/>
      <c r="G59" s="19"/>
      <c r="H59" s="19"/>
      <c r="I59" s="19"/>
      <c r="J59" s="19"/>
      <c r="K59" s="19"/>
      <c r="L59" s="19"/>
      <c r="M59" s="19"/>
      <c r="N59" s="19"/>
      <c r="O59" s="19"/>
      <c r="P59" s="19"/>
      <c r="Q59" s="19"/>
      <c r="R59" s="19"/>
      <c r="S59" s="19"/>
      <c r="T59" s="19"/>
      <c r="U59" s="19"/>
      <c r="V59" s="19"/>
      <c r="W59" s="19"/>
      <c r="X59" s="19"/>
      <c r="Y59" s="19"/>
      <c r="Z59" s="19"/>
    </row>
    <row r="60" spans="1:26" ht="13.5" customHeight="1" x14ac:dyDescent="0.3">
      <c r="A60" s="338">
        <v>19</v>
      </c>
      <c r="B60" s="338" t="s">
        <v>614</v>
      </c>
      <c r="C60" s="341" t="s">
        <v>615</v>
      </c>
      <c r="D60" s="19"/>
      <c r="E60" s="19"/>
      <c r="F60" s="19"/>
      <c r="G60" s="19"/>
      <c r="H60" s="19"/>
      <c r="I60" s="19"/>
      <c r="J60" s="19"/>
      <c r="K60" s="19"/>
      <c r="L60" s="19"/>
      <c r="M60" s="19"/>
      <c r="N60" s="19"/>
      <c r="O60" s="19"/>
      <c r="P60" s="19"/>
      <c r="Q60" s="19"/>
      <c r="R60" s="19"/>
      <c r="S60" s="19"/>
      <c r="T60" s="19"/>
      <c r="U60" s="19"/>
      <c r="V60" s="19"/>
      <c r="W60" s="19"/>
      <c r="X60" s="19"/>
      <c r="Y60" s="19"/>
      <c r="Z60" s="19"/>
    </row>
    <row r="61" spans="1:26" ht="13.5" customHeight="1" x14ac:dyDescent="0.3">
      <c r="A61" s="338"/>
      <c r="B61" s="338"/>
      <c r="C61" s="341"/>
      <c r="D61" s="19"/>
      <c r="E61" s="19"/>
      <c r="F61" s="19"/>
      <c r="G61" s="19"/>
      <c r="H61" s="19"/>
      <c r="I61" s="19"/>
      <c r="J61" s="19"/>
      <c r="K61" s="19"/>
      <c r="L61" s="19"/>
      <c r="M61" s="19"/>
      <c r="N61" s="19"/>
      <c r="O61" s="19"/>
      <c r="P61" s="19"/>
      <c r="Q61" s="19"/>
      <c r="R61" s="19"/>
      <c r="S61" s="19"/>
      <c r="T61" s="19"/>
      <c r="U61" s="19"/>
      <c r="V61" s="19"/>
      <c r="W61" s="19"/>
      <c r="X61" s="19"/>
      <c r="Y61" s="19"/>
      <c r="Z61" s="19"/>
    </row>
    <row r="62" spans="1:26" ht="13.5" customHeight="1" x14ac:dyDescent="0.3">
      <c r="A62" s="338"/>
      <c r="B62" s="338"/>
      <c r="C62" s="341"/>
      <c r="D62" s="19"/>
      <c r="E62" s="19"/>
      <c r="F62" s="19"/>
      <c r="G62" s="19"/>
      <c r="H62" s="19"/>
      <c r="I62" s="19"/>
      <c r="J62" s="19"/>
      <c r="K62" s="19"/>
      <c r="L62" s="19"/>
      <c r="M62" s="19"/>
      <c r="N62" s="19"/>
      <c r="O62" s="19"/>
      <c r="P62" s="19"/>
      <c r="Q62" s="19"/>
      <c r="R62" s="19"/>
      <c r="S62" s="19"/>
      <c r="T62" s="19"/>
      <c r="U62" s="19"/>
      <c r="V62" s="19"/>
      <c r="W62" s="19"/>
      <c r="X62" s="19"/>
      <c r="Y62" s="19"/>
      <c r="Z62" s="19"/>
    </row>
    <row r="63" spans="1:26" ht="13.5" customHeight="1" x14ac:dyDescent="0.3">
      <c r="A63" s="338"/>
      <c r="B63" s="338"/>
      <c r="C63" s="341"/>
      <c r="D63" s="19"/>
      <c r="E63" s="19"/>
      <c r="F63" s="19"/>
      <c r="G63" s="19"/>
      <c r="H63" s="19"/>
      <c r="I63" s="19"/>
      <c r="J63" s="19"/>
      <c r="K63" s="19"/>
      <c r="L63" s="19"/>
      <c r="M63" s="19"/>
      <c r="N63" s="19"/>
      <c r="O63" s="19"/>
      <c r="P63" s="19"/>
      <c r="Q63" s="19"/>
      <c r="R63" s="19"/>
      <c r="S63" s="19"/>
      <c r="T63" s="19"/>
      <c r="U63" s="19"/>
      <c r="V63" s="19"/>
      <c r="W63" s="19"/>
      <c r="X63" s="19"/>
      <c r="Y63" s="19"/>
      <c r="Z63" s="19"/>
    </row>
    <row r="64" spans="1:26" ht="13.5" customHeight="1" x14ac:dyDescent="0.3">
      <c r="A64" s="338">
        <v>20</v>
      </c>
      <c r="B64" s="338" t="s">
        <v>616</v>
      </c>
      <c r="C64" s="341" t="s">
        <v>617</v>
      </c>
      <c r="D64" s="19"/>
      <c r="E64" s="19"/>
      <c r="F64" s="19"/>
      <c r="G64" s="19"/>
      <c r="H64" s="19"/>
      <c r="I64" s="19"/>
      <c r="J64" s="19"/>
      <c r="K64" s="19"/>
      <c r="L64" s="19"/>
      <c r="M64" s="19"/>
      <c r="N64" s="19"/>
      <c r="O64" s="19"/>
      <c r="P64" s="19"/>
      <c r="Q64" s="19"/>
      <c r="R64" s="19"/>
      <c r="S64" s="19"/>
      <c r="T64" s="19"/>
      <c r="U64" s="19"/>
      <c r="V64" s="19"/>
      <c r="W64" s="19"/>
      <c r="X64" s="19"/>
      <c r="Y64" s="19"/>
      <c r="Z64" s="19"/>
    </row>
    <row r="65" spans="1:26" ht="13.5" customHeight="1" x14ac:dyDescent="0.3">
      <c r="A65" s="338"/>
      <c r="B65" s="338"/>
      <c r="C65" s="341"/>
      <c r="D65" s="19"/>
      <c r="E65" s="19"/>
      <c r="F65" s="19"/>
      <c r="G65" s="19"/>
      <c r="H65" s="19"/>
      <c r="I65" s="19"/>
      <c r="J65" s="19"/>
      <c r="K65" s="19"/>
      <c r="L65" s="19"/>
      <c r="M65" s="19"/>
      <c r="N65" s="19"/>
      <c r="O65" s="19"/>
      <c r="P65" s="19"/>
      <c r="Q65" s="19"/>
      <c r="R65" s="19"/>
      <c r="S65" s="19"/>
      <c r="T65" s="19"/>
      <c r="U65" s="19"/>
      <c r="V65" s="19"/>
      <c r="W65" s="19"/>
      <c r="X65" s="19"/>
      <c r="Y65" s="19"/>
      <c r="Z65" s="19"/>
    </row>
    <row r="66" spans="1:26" ht="13.5" customHeight="1" x14ac:dyDescent="0.3">
      <c r="A66" s="338">
        <v>21</v>
      </c>
      <c r="B66" s="338" t="s">
        <v>618</v>
      </c>
      <c r="C66" s="341" t="s">
        <v>619</v>
      </c>
      <c r="D66" s="19"/>
      <c r="E66" s="19"/>
      <c r="F66" s="19"/>
      <c r="G66" s="19"/>
      <c r="H66" s="19"/>
      <c r="I66" s="19"/>
      <c r="J66" s="19"/>
      <c r="K66" s="19"/>
      <c r="L66" s="19"/>
      <c r="M66" s="19"/>
      <c r="N66" s="19"/>
      <c r="O66" s="19"/>
      <c r="P66" s="19"/>
      <c r="Q66" s="19"/>
      <c r="R66" s="19"/>
      <c r="S66" s="19"/>
      <c r="T66" s="19"/>
      <c r="U66" s="19"/>
      <c r="V66" s="19"/>
      <c r="W66" s="19"/>
      <c r="X66" s="19"/>
      <c r="Y66" s="19"/>
      <c r="Z66" s="19"/>
    </row>
    <row r="67" spans="1:26" ht="13.5" customHeight="1" x14ac:dyDescent="0.3">
      <c r="A67" s="338"/>
      <c r="B67" s="338"/>
      <c r="C67" s="341"/>
      <c r="D67" s="19"/>
      <c r="E67" s="19"/>
      <c r="F67" s="19"/>
      <c r="G67" s="19"/>
      <c r="H67" s="19"/>
      <c r="I67" s="19"/>
      <c r="J67" s="19"/>
      <c r="K67" s="19"/>
      <c r="L67" s="19"/>
      <c r="M67" s="19"/>
      <c r="N67" s="19"/>
      <c r="O67" s="19"/>
      <c r="P67" s="19"/>
      <c r="Q67" s="19"/>
      <c r="R67" s="19"/>
      <c r="S67" s="19"/>
      <c r="T67" s="19"/>
      <c r="U67" s="19"/>
      <c r="V67" s="19"/>
      <c r="W67" s="19"/>
      <c r="X67" s="19"/>
      <c r="Y67" s="19"/>
      <c r="Z67" s="19"/>
    </row>
    <row r="68" spans="1:26" ht="13.5" customHeight="1" x14ac:dyDescent="0.3">
      <c r="A68" s="338">
        <v>22</v>
      </c>
      <c r="B68" s="338" t="s">
        <v>620</v>
      </c>
      <c r="C68" s="335" t="s">
        <v>621</v>
      </c>
      <c r="D68" s="19"/>
      <c r="E68" s="19"/>
      <c r="F68" s="19"/>
      <c r="G68" s="19"/>
      <c r="H68" s="19"/>
      <c r="I68" s="19"/>
      <c r="J68" s="19"/>
      <c r="K68" s="19"/>
      <c r="L68" s="19"/>
      <c r="M68" s="19"/>
      <c r="N68" s="19"/>
      <c r="O68" s="19"/>
      <c r="P68" s="19"/>
      <c r="Q68" s="19"/>
      <c r="R68" s="19"/>
      <c r="S68" s="19"/>
      <c r="T68" s="19"/>
      <c r="U68" s="19"/>
      <c r="V68" s="19"/>
      <c r="W68" s="19"/>
      <c r="X68" s="19"/>
      <c r="Y68" s="19"/>
      <c r="Z68" s="19"/>
    </row>
    <row r="69" spans="1:26" ht="13.5" customHeight="1" x14ac:dyDescent="0.3">
      <c r="A69" s="338"/>
      <c r="B69" s="338"/>
      <c r="C69" s="335"/>
      <c r="D69" s="19"/>
      <c r="E69" s="19"/>
      <c r="F69" s="19"/>
      <c r="G69" s="19"/>
      <c r="H69" s="19"/>
      <c r="I69" s="19"/>
      <c r="J69" s="19"/>
      <c r="K69" s="19"/>
      <c r="L69" s="19"/>
      <c r="M69" s="19"/>
      <c r="N69" s="19"/>
      <c r="O69" s="19"/>
      <c r="P69" s="19"/>
      <c r="Q69" s="19"/>
      <c r="R69" s="19"/>
      <c r="S69" s="19"/>
      <c r="T69" s="19"/>
      <c r="U69" s="19"/>
      <c r="V69" s="19"/>
      <c r="W69" s="19"/>
      <c r="X69" s="19"/>
      <c r="Y69" s="19"/>
      <c r="Z69" s="19"/>
    </row>
    <row r="70" spans="1:26" ht="13.5" customHeight="1" x14ac:dyDescent="0.3">
      <c r="A70" s="338">
        <v>21</v>
      </c>
      <c r="B70" s="338" t="s">
        <v>622</v>
      </c>
      <c r="C70" s="335" t="s">
        <v>623</v>
      </c>
      <c r="D70" s="19"/>
      <c r="E70" s="19"/>
      <c r="F70" s="19"/>
      <c r="G70" s="19"/>
      <c r="H70" s="19"/>
      <c r="I70" s="19"/>
      <c r="J70" s="19"/>
      <c r="K70" s="19"/>
      <c r="L70" s="19"/>
      <c r="M70" s="19"/>
      <c r="N70" s="19"/>
      <c r="O70" s="19"/>
      <c r="P70" s="19"/>
      <c r="Q70" s="19"/>
      <c r="R70" s="19"/>
      <c r="S70" s="19"/>
      <c r="T70" s="19"/>
      <c r="U70" s="19"/>
      <c r="V70" s="19"/>
      <c r="W70" s="19"/>
      <c r="X70" s="19"/>
      <c r="Y70" s="19"/>
      <c r="Z70" s="19"/>
    </row>
    <row r="71" spans="1:26" ht="13.5" customHeight="1" x14ac:dyDescent="0.3">
      <c r="A71" s="338"/>
      <c r="B71" s="338"/>
      <c r="C71" s="335"/>
      <c r="D71" s="19"/>
      <c r="E71" s="19"/>
      <c r="F71" s="19"/>
      <c r="G71" s="19"/>
      <c r="H71" s="19"/>
      <c r="I71" s="19"/>
      <c r="J71" s="19"/>
      <c r="K71" s="19"/>
      <c r="L71" s="19"/>
      <c r="M71" s="19"/>
      <c r="N71" s="19"/>
      <c r="O71" s="19"/>
      <c r="P71" s="19"/>
      <c r="Q71" s="19"/>
      <c r="R71" s="19"/>
      <c r="S71" s="19"/>
      <c r="T71" s="19"/>
      <c r="U71" s="19"/>
      <c r="V71" s="19"/>
      <c r="W71" s="19"/>
      <c r="X71" s="19"/>
      <c r="Y71" s="19"/>
      <c r="Z71" s="19"/>
    </row>
    <row r="72" spans="1:26" ht="13.5" customHeight="1" x14ac:dyDescent="0.3">
      <c r="A72" s="338">
        <v>22</v>
      </c>
      <c r="B72" s="338" t="s">
        <v>624</v>
      </c>
      <c r="C72" s="340" t="s">
        <v>625</v>
      </c>
      <c r="D72" s="19"/>
      <c r="E72" s="19"/>
      <c r="F72" s="19"/>
      <c r="G72" s="19"/>
      <c r="H72" s="19"/>
      <c r="I72" s="19"/>
      <c r="J72" s="19"/>
      <c r="K72" s="19"/>
      <c r="L72" s="19"/>
      <c r="M72" s="19"/>
      <c r="N72" s="19"/>
      <c r="O72" s="19"/>
      <c r="P72" s="19"/>
      <c r="Q72" s="19"/>
      <c r="R72" s="19"/>
      <c r="S72" s="19"/>
      <c r="T72" s="19"/>
      <c r="U72" s="19"/>
      <c r="V72" s="19"/>
      <c r="W72" s="19"/>
      <c r="X72" s="19"/>
      <c r="Y72" s="19"/>
      <c r="Z72" s="19"/>
    </row>
    <row r="73" spans="1:26" ht="13.5" customHeight="1" x14ac:dyDescent="0.3">
      <c r="A73" s="338"/>
      <c r="B73" s="338"/>
      <c r="C73" s="340"/>
      <c r="D73" s="19"/>
      <c r="E73" s="19"/>
      <c r="F73" s="19"/>
      <c r="G73" s="19"/>
      <c r="H73" s="19"/>
      <c r="I73" s="19"/>
      <c r="J73" s="19"/>
      <c r="K73" s="19"/>
      <c r="L73" s="19"/>
      <c r="M73" s="19"/>
      <c r="N73" s="19"/>
      <c r="O73" s="19"/>
      <c r="P73" s="19"/>
      <c r="Q73" s="19"/>
      <c r="R73" s="19"/>
      <c r="S73" s="19"/>
      <c r="T73" s="19"/>
      <c r="U73" s="19"/>
      <c r="V73" s="19"/>
      <c r="W73" s="19"/>
      <c r="X73" s="19"/>
      <c r="Y73" s="19"/>
      <c r="Z73" s="19"/>
    </row>
    <row r="74" spans="1:26" ht="13.5" customHeight="1" x14ac:dyDescent="0.3">
      <c r="A74" s="338">
        <v>23</v>
      </c>
      <c r="B74" s="338" t="s">
        <v>626</v>
      </c>
      <c r="C74" s="335" t="s">
        <v>627</v>
      </c>
      <c r="D74" s="19"/>
      <c r="E74" s="19"/>
      <c r="F74" s="19"/>
      <c r="G74" s="19"/>
      <c r="H74" s="19"/>
      <c r="I74" s="19"/>
      <c r="J74" s="19"/>
      <c r="K74" s="19"/>
      <c r="L74" s="19"/>
      <c r="M74" s="19"/>
      <c r="N74" s="19"/>
      <c r="O74" s="19"/>
      <c r="P74" s="19"/>
      <c r="Q74" s="19"/>
      <c r="R74" s="19"/>
      <c r="S74" s="19"/>
      <c r="T74" s="19"/>
      <c r="U74" s="19"/>
      <c r="V74" s="19"/>
      <c r="W74" s="19"/>
      <c r="X74" s="19"/>
      <c r="Y74" s="19"/>
      <c r="Z74" s="19"/>
    </row>
    <row r="75" spans="1:26" ht="13.5" customHeight="1" x14ac:dyDescent="0.3">
      <c r="A75" s="338"/>
      <c r="B75" s="338"/>
      <c r="C75" s="335"/>
      <c r="D75" s="19"/>
      <c r="E75" s="19"/>
      <c r="F75" s="19"/>
      <c r="G75" s="19"/>
      <c r="H75" s="19"/>
      <c r="I75" s="19"/>
      <c r="J75" s="19"/>
      <c r="K75" s="19"/>
      <c r="L75" s="19"/>
      <c r="M75" s="19"/>
      <c r="N75" s="19"/>
      <c r="O75" s="19"/>
      <c r="P75" s="19"/>
      <c r="Q75" s="19"/>
      <c r="R75" s="19"/>
      <c r="S75" s="19"/>
      <c r="T75" s="19"/>
      <c r="U75" s="19"/>
      <c r="V75" s="19"/>
      <c r="W75" s="19"/>
      <c r="X75" s="19"/>
      <c r="Y75" s="19"/>
      <c r="Z75" s="19"/>
    </row>
    <row r="76" spans="1:26" ht="13.5" customHeight="1" x14ac:dyDescent="0.3">
      <c r="A76" s="338"/>
      <c r="B76" s="338"/>
      <c r="C76" s="335"/>
      <c r="D76" s="19"/>
      <c r="E76" s="19"/>
      <c r="F76" s="19"/>
      <c r="G76" s="19"/>
      <c r="H76" s="19"/>
      <c r="I76" s="19"/>
      <c r="J76" s="19"/>
      <c r="K76" s="19"/>
      <c r="L76" s="19"/>
      <c r="M76" s="19"/>
      <c r="N76" s="19"/>
      <c r="O76" s="19"/>
      <c r="P76" s="19"/>
      <c r="Q76" s="19"/>
      <c r="R76" s="19"/>
      <c r="S76" s="19"/>
      <c r="T76" s="19"/>
      <c r="U76" s="19"/>
      <c r="V76" s="19"/>
      <c r="W76" s="19"/>
      <c r="X76" s="19"/>
      <c r="Y76" s="19"/>
      <c r="Z76" s="19"/>
    </row>
    <row r="77" spans="1:26" ht="13.5" customHeight="1" x14ac:dyDescent="0.3">
      <c r="A77" s="338"/>
      <c r="B77" s="338"/>
      <c r="C77" s="335"/>
      <c r="D77" s="19"/>
      <c r="E77" s="19"/>
      <c r="F77" s="19"/>
      <c r="G77" s="19"/>
      <c r="H77" s="19"/>
      <c r="I77" s="19"/>
      <c r="J77" s="19"/>
      <c r="K77" s="19"/>
      <c r="L77" s="19"/>
      <c r="M77" s="19"/>
      <c r="N77" s="19"/>
      <c r="O77" s="19"/>
      <c r="P77" s="19"/>
      <c r="Q77" s="19"/>
      <c r="R77" s="19"/>
      <c r="S77" s="19"/>
      <c r="T77" s="19"/>
      <c r="U77" s="19"/>
      <c r="V77" s="19"/>
      <c r="W77" s="19"/>
      <c r="X77" s="19"/>
      <c r="Y77" s="19"/>
      <c r="Z77" s="19"/>
    </row>
    <row r="78" spans="1:26" ht="13.5" customHeight="1" x14ac:dyDescent="0.3">
      <c r="A78" s="338">
        <v>24</v>
      </c>
      <c r="B78" s="338" t="s">
        <v>628</v>
      </c>
      <c r="C78" s="342" t="s">
        <v>629</v>
      </c>
      <c r="D78" s="19"/>
      <c r="E78" s="19"/>
      <c r="F78" s="19"/>
      <c r="G78" s="19"/>
      <c r="H78" s="19"/>
      <c r="I78" s="19"/>
      <c r="J78" s="19"/>
      <c r="K78" s="19"/>
      <c r="L78" s="19"/>
      <c r="M78" s="19"/>
      <c r="N78" s="19"/>
      <c r="O78" s="19"/>
      <c r="P78" s="19"/>
      <c r="Q78" s="19"/>
      <c r="R78" s="19"/>
      <c r="S78" s="19"/>
      <c r="T78" s="19"/>
      <c r="U78" s="19"/>
      <c r="V78" s="19"/>
      <c r="W78" s="19"/>
      <c r="X78" s="19"/>
      <c r="Y78" s="19"/>
      <c r="Z78" s="19"/>
    </row>
    <row r="79" spans="1:26" ht="13.5" customHeight="1" x14ac:dyDescent="0.3">
      <c r="A79" s="338"/>
      <c r="B79" s="338"/>
      <c r="C79" s="342"/>
      <c r="D79" s="19"/>
      <c r="E79" s="19"/>
      <c r="F79" s="19"/>
      <c r="G79" s="19"/>
      <c r="H79" s="19"/>
      <c r="I79" s="19"/>
      <c r="J79" s="19"/>
      <c r="K79" s="19"/>
      <c r="L79" s="19"/>
      <c r="M79" s="19"/>
      <c r="N79" s="19"/>
      <c r="O79" s="19"/>
      <c r="P79" s="19"/>
      <c r="Q79" s="19"/>
      <c r="R79" s="19"/>
      <c r="S79" s="19"/>
      <c r="T79" s="19"/>
      <c r="U79" s="19"/>
      <c r="V79" s="19"/>
      <c r="W79" s="19"/>
      <c r="X79" s="19"/>
      <c r="Y79" s="19"/>
      <c r="Z79" s="19"/>
    </row>
    <row r="80" spans="1:26" ht="13.5" customHeight="1" x14ac:dyDescent="0.3">
      <c r="A80" s="338"/>
      <c r="B80" s="338"/>
      <c r="C80" s="342"/>
      <c r="D80" s="19"/>
      <c r="E80" s="19"/>
      <c r="F80" s="19"/>
      <c r="G80" s="19"/>
      <c r="H80" s="19"/>
      <c r="I80" s="19"/>
      <c r="J80" s="19"/>
      <c r="K80" s="19"/>
      <c r="L80" s="19"/>
      <c r="M80" s="19"/>
      <c r="N80" s="19"/>
      <c r="O80" s="19"/>
      <c r="P80" s="19"/>
      <c r="Q80" s="19"/>
      <c r="R80" s="19"/>
      <c r="S80" s="19"/>
      <c r="T80" s="19"/>
      <c r="U80" s="19"/>
      <c r="V80" s="19"/>
      <c r="W80" s="19"/>
      <c r="X80" s="19"/>
      <c r="Y80" s="19"/>
      <c r="Z80" s="19"/>
    </row>
    <row r="81" spans="1:26" ht="13.5" customHeight="1" x14ac:dyDescent="0.3">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3.5" customHeight="1" x14ac:dyDescent="0.3">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3.5" customHeight="1" x14ac:dyDescent="0.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3.5" customHeight="1" x14ac:dyDescent="0.3">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3.5" customHeight="1"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3.5" customHeight="1"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3.5" customHeight="1"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3.5" customHeight="1" x14ac:dyDescent="0.3">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3.5" customHeight="1" x14ac:dyDescent="0.3">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3.5" customHeight="1" x14ac:dyDescent="0.3">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3.5" customHeight="1" x14ac:dyDescent="0.3">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3.5" customHeight="1" x14ac:dyDescent="0.3">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3.5" customHeight="1" x14ac:dyDescent="0.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3.5" customHeight="1" x14ac:dyDescent="0.3">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3.5" customHeight="1" x14ac:dyDescent="0.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3.5" customHeight="1" x14ac:dyDescent="0.3">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3.5" customHeight="1" x14ac:dyDescent="0.3">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3.5" customHeight="1" x14ac:dyDescent="0.3">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3.5" customHeight="1" x14ac:dyDescent="0.3">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3.5" customHeight="1"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3.5" customHeight="1"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3.5" customHeight="1"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3.5" customHeight="1"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3.5" customHeight="1"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3.5" customHeight="1"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3.5" customHeight="1"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3.5" customHeight="1"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3.5" customHeight="1"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3.5" customHeight="1"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3.5" customHeight="1"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3.5" customHeight="1"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3.5" customHeight="1"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3.5" customHeight="1"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3.5" customHeight="1"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3.5" customHeight="1"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3.5" customHeight="1"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3.5" customHeight="1"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3.5" customHeight="1"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3.5" customHeight="1"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3.5" customHeight="1"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3.5" customHeight="1"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3.5" customHeight="1"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3.5" customHeight="1"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3.5" customHeight="1"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3.5" customHeight="1"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3.5" customHeight="1"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3.5" customHeight="1"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3.5" customHeight="1"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3.5" customHeight="1"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3.5" customHeight="1"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3.5" customHeight="1"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3.5" customHeight="1"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3.5" customHeight="1"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3.5" customHeight="1"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3.5" customHeight="1"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3.5" customHeight="1"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3.5" customHeight="1"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3.5" customHeight="1"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3.5" customHeight="1"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3.5" customHeight="1"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3.5" customHeight="1"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3.5" customHeight="1"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3.5" customHeight="1"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3.5" customHeight="1"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3.5" customHeight="1"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3.5" customHeight="1"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3.5" customHeight="1"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3.5" customHeight="1"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3.5" customHeight="1"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3.5" customHeight="1"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3.5" customHeight="1"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3.5" customHeight="1"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3.5" customHeight="1"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3.5" customHeight="1"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3.5" customHeight="1"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3.5" customHeight="1"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3.5" customHeight="1"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3.5" customHeight="1"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3.5" customHeight="1"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3.5" customHeight="1"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3.5" customHeight="1"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3.5" customHeight="1" x14ac:dyDescent="0.3">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3.5" customHeight="1" x14ac:dyDescent="0.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3.5" customHeight="1"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3.5" customHeight="1" x14ac:dyDescent="0.3">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3.5" customHeight="1" x14ac:dyDescent="0.3">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3.5" customHeight="1" x14ac:dyDescent="0.3">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3.5" customHeight="1"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3.5" customHeight="1" x14ac:dyDescent="0.3">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3.5" customHeight="1" x14ac:dyDescent="0.3">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3.5" customHeight="1" x14ac:dyDescent="0.3">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3.5" customHeight="1"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3.5" customHeight="1" x14ac:dyDescent="0.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3.5" customHeight="1" x14ac:dyDescent="0.3">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3.5" customHeight="1" x14ac:dyDescent="0.3">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3.5" customHeight="1"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3.5" customHeight="1" x14ac:dyDescent="0.3">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3.5" customHeight="1" x14ac:dyDescent="0.3">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3.5" customHeight="1" x14ac:dyDescent="0.3">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3.5" customHeight="1"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3.5" customHeight="1" x14ac:dyDescent="0.3">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3.5" customHeight="1"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3.5" customHeight="1" x14ac:dyDescent="0.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3.5" customHeight="1"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3.5" customHeight="1" x14ac:dyDescent="0.3">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3.5" customHeight="1" x14ac:dyDescent="0.3">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3.5" customHeight="1" x14ac:dyDescent="0.3">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3.5"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3.5" customHeight="1" x14ac:dyDescent="0.3">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3.5" customHeight="1" x14ac:dyDescent="0.3">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3.5" customHeight="1"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3.5" customHeight="1"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3.5" customHeight="1" x14ac:dyDescent="0.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3.5" customHeight="1" x14ac:dyDescent="0.3">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3.5" customHeight="1" x14ac:dyDescent="0.3">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3.5" customHeight="1"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3.5" customHeight="1" x14ac:dyDescent="0.3">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3.5" customHeight="1" x14ac:dyDescent="0.3">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3.5" customHeight="1" x14ac:dyDescent="0.3">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3.5" customHeight="1"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3.5" customHeight="1" x14ac:dyDescent="0.3">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3.5" customHeight="1" x14ac:dyDescent="0.3">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3.5" customHeight="1" x14ac:dyDescent="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3.5" customHeight="1"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3.5" customHeight="1" x14ac:dyDescent="0.3">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3.5" customHeight="1" x14ac:dyDescent="0.3">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3.5" customHeight="1" x14ac:dyDescent="0.3">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3.5" customHeight="1"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3.5" customHeight="1" x14ac:dyDescent="0.3">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3.5" customHeight="1" x14ac:dyDescent="0.3">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3.5" customHeight="1" x14ac:dyDescent="0.3">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3.5" customHeight="1"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3.5" customHeight="1" x14ac:dyDescent="0.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3.5" customHeight="1" x14ac:dyDescent="0.3">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3.5" customHeight="1" x14ac:dyDescent="0.3">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3.5" customHeight="1"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3.5" customHeight="1" x14ac:dyDescent="0.3">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3.5" customHeight="1" x14ac:dyDescent="0.3">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3.5" customHeight="1" x14ac:dyDescent="0.3">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3.5" customHeight="1"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3.5" customHeight="1" x14ac:dyDescent="0.3">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3.5" customHeight="1" x14ac:dyDescent="0.3">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3.5" customHeight="1" x14ac:dyDescent="0.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3.5" customHeight="1"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3.5" customHeight="1" x14ac:dyDescent="0.3">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3.5" customHeight="1" x14ac:dyDescent="0.3">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3.5" customHeight="1" x14ac:dyDescent="0.3">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3.5" customHeight="1"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3.5" customHeight="1" x14ac:dyDescent="0.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3.5" customHeight="1" x14ac:dyDescent="0.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3.5" customHeight="1" x14ac:dyDescent="0.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3.5" customHeight="1"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3.5" customHeight="1" x14ac:dyDescent="0.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3.5" customHeight="1" x14ac:dyDescent="0.3">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3.5" customHeight="1" x14ac:dyDescent="0.3">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3.5" customHeight="1"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3.5" customHeight="1" x14ac:dyDescent="0.3">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3.5" customHeight="1" x14ac:dyDescent="0.3">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3.5" customHeight="1" x14ac:dyDescent="0.3">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3.5" customHeight="1"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3.5" customHeight="1" x14ac:dyDescent="0.3">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3.5" customHeight="1" x14ac:dyDescent="0.3">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3.5" customHeight="1" x14ac:dyDescent="0.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3.5" customHeight="1"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3.5" customHeight="1" x14ac:dyDescent="0.3">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3.5" customHeight="1" x14ac:dyDescent="0.3">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3.5" customHeight="1" x14ac:dyDescent="0.3">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3.5" customHeight="1"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3.5" customHeight="1" x14ac:dyDescent="0.3">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3.5" customHeight="1" x14ac:dyDescent="0.3">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3.5" customHeight="1" x14ac:dyDescent="0.3">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3.5" customHeight="1"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3.5" customHeight="1" x14ac:dyDescent="0.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3.5" customHeight="1" x14ac:dyDescent="0.3">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3.5" customHeight="1" x14ac:dyDescent="0.3">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3.5" customHeight="1"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3.5" customHeight="1" x14ac:dyDescent="0.3">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3.5" customHeight="1" x14ac:dyDescent="0.3">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3.5" customHeight="1" x14ac:dyDescent="0.3">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3.5" customHeight="1"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3.5" customHeight="1" x14ac:dyDescent="0.3">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3.5" customHeight="1" x14ac:dyDescent="0.3">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3.5" customHeight="1" x14ac:dyDescent="0.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3.5" customHeight="1"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3.5" customHeight="1" x14ac:dyDescent="0.3">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3.5" customHeight="1" x14ac:dyDescent="0.3">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3.5" customHeight="1"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3.5" customHeight="1" x14ac:dyDescent="0.3">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3.5" customHeight="1" x14ac:dyDescent="0.3">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3.5" customHeight="1" x14ac:dyDescent="0.3">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3.5" customHeight="1" x14ac:dyDescent="0.3">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3.5" customHeight="1"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3.5" customHeight="1" x14ac:dyDescent="0.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3.5" customHeight="1" x14ac:dyDescent="0.3">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3.5" customHeight="1" x14ac:dyDescent="0.3">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3.5" customHeight="1" x14ac:dyDescent="0.3">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3.5" customHeight="1" x14ac:dyDescent="0.3">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3.5" customHeight="1" x14ac:dyDescent="0.3">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3.5" customHeight="1" x14ac:dyDescent="0.3">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3.5" customHeight="1" x14ac:dyDescent="0.3">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3.5" customHeight="1" x14ac:dyDescent="0.3">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3.5" customHeight="1" x14ac:dyDescent="0.3">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3.5" customHeight="1" x14ac:dyDescent="0.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3.5" customHeight="1" x14ac:dyDescent="0.3">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3.5" customHeight="1" x14ac:dyDescent="0.3">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3.5" customHeight="1" x14ac:dyDescent="0.3">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3.5" customHeight="1" x14ac:dyDescent="0.3">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3.5" customHeight="1" x14ac:dyDescent="0.3">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3.5" customHeight="1" x14ac:dyDescent="0.3">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3.5" customHeight="1" x14ac:dyDescent="0.3">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3.5" customHeight="1" x14ac:dyDescent="0.3">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3.5" customHeight="1" x14ac:dyDescent="0.3">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3.5" customHeight="1" x14ac:dyDescent="0.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3.5" customHeight="1" x14ac:dyDescent="0.3">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3.5" customHeight="1" x14ac:dyDescent="0.3">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3.5" customHeight="1" x14ac:dyDescent="0.3">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3.5" customHeight="1" x14ac:dyDescent="0.3">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3.5" customHeight="1" x14ac:dyDescent="0.3">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3.5" customHeight="1" x14ac:dyDescent="0.3">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3.5" customHeight="1" x14ac:dyDescent="0.3">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3.5" customHeight="1" x14ac:dyDescent="0.3">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3.5" customHeight="1" x14ac:dyDescent="0.3">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3.5" customHeight="1" x14ac:dyDescent="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3.5" customHeight="1" x14ac:dyDescent="0.3">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3.5" customHeight="1" x14ac:dyDescent="0.3">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3.5" customHeight="1" x14ac:dyDescent="0.3">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3.5" customHeight="1" x14ac:dyDescent="0.3">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3.5" customHeight="1" x14ac:dyDescent="0.3">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3.5" customHeight="1" x14ac:dyDescent="0.3">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3.5" customHeight="1" x14ac:dyDescent="0.3">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3.5" customHeight="1" x14ac:dyDescent="0.3">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3.5" customHeight="1" x14ac:dyDescent="0.3">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3.5" customHeight="1" x14ac:dyDescent="0.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3.5" customHeight="1" x14ac:dyDescent="0.3">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3.5" customHeight="1" x14ac:dyDescent="0.3">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3.5" customHeight="1" x14ac:dyDescent="0.3">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3.5" customHeight="1" x14ac:dyDescent="0.3">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3.5" customHeight="1" x14ac:dyDescent="0.3">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3.5" customHeight="1" x14ac:dyDescent="0.3">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3.5" customHeight="1" x14ac:dyDescent="0.3">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3.5" customHeight="1" x14ac:dyDescent="0.3">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3.5" customHeight="1" x14ac:dyDescent="0.3">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3.5" customHeight="1" x14ac:dyDescent="0.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3.5" customHeight="1" x14ac:dyDescent="0.3">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3.5" customHeight="1" x14ac:dyDescent="0.3">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3.5" customHeight="1" x14ac:dyDescent="0.3">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3.5" customHeight="1" x14ac:dyDescent="0.3">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3.5" customHeight="1" x14ac:dyDescent="0.3">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3.5" customHeight="1" x14ac:dyDescent="0.3">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3.5" customHeight="1" x14ac:dyDescent="0.3">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3.5" customHeight="1" x14ac:dyDescent="0.3">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3.5" customHeight="1" x14ac:dyDescent="0.3">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3.5" customHeight="1" x14ac:dyDescent="0.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3.5" customHeight="1" x14ac:dyDescent="0.3">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3.5" customHeight="1" x14ac:dyDescent="0.3">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3.5" customHeight="1" x14ac:dyDescent="0.3">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3.5" customHeight="1" x14ac:dyDescent="0.3">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3.5" customHeight="1" x14ac:dyDescent="0.3">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3.5" customHeight="1" x14ac:dyDescent="0.3">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3.5" customHeight="1" x14ac:dyDescent="0.3">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3.5" customHeight="1" x14ac:dyDescent="0.3">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3.5" customHeight="1" x14ac:dyDescent="0.3">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3.5" customHeight="1" x14ac:dyDescent="0.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3.5" customHeight="1" x14ac:dyDescent="0.3">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3.5" customHeight="1" x14ac:dyDescent="0.3">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3.5" customHeight="1" x14ac:dyDescent="0.3">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3.5" customHeight="1" x14ac:dyDescent="0.3">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3.5" customHeight="1" x14ac:dyDescent="0.3">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3.5" customHeight="1" x14ac:dyDescent="0.3">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3.5" customHeight="1" x14ac:dyDescent="0.3">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3.5" customHeight="1" x14ac:dyDescent="0.3">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3.5" customHeight="1" x14ac:dyDescent="0.3">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3.5" customHeight="1" x14ac:dyDescent="0.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3.5" customHeight="1" x14ac:dyDescent="0.3">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3.5" customHeight="1" x14ac:dyDescent="0.3">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3.5" customHeight="1" x14ac:dyDescent="0.3">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3.5" customHeight="1" x14ac:dyDescent="0.3">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3.5" customHeight="1" x14ac:dyDescent="0.3">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3.5" customHeight="1" x14ac:dyDescent="0.3">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3.5" customHeight="1" x14ac:dyDescent="0.3">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3.5" customHeight="1" x14ac:dyDescent="0.3">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3.5" customHeight="1" x14ac:dyDescent="0.3">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3.5" customHeight="1" x14ac:dyDescent="0.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3.5" customHeight="1" x14ac:dyDescent="0.3">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3.5" customHeight="1" x14ac:dyDescent="0.3">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3.5" customHeight="1" x14ac:dyDescent="0.3">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3.5" customHeight="1" x14ac:dyDescent="0.3">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3.5" customHeight="1" x14ac:dyDescent="0.3">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3.5" customHeight="1" x14ac:dyDescent="0.3">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3.5" customHeight="1" x14ac:dyDescent="0.3">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3.5" customHeight="1" x14ac:dyDescent="0.3">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3.5" customHeight="1" x14ac:dyDescent="0.3">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3.5" customHeight="1" x14ac:dyDescent="0.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3.5" customHeight="1" x14ac:dyDescent="0.3">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3.5" customHeight="1" x14ac:dyDescent="0.3">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3.5" customHeight="1" x14ac:dyDescent="0.3">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3.5" customHeight="1" x14ac:dyDescent="0.3">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3.5" customHeight="1" x14ac:dyDescent="0.3">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3.5" customHeight="1" x14ac:dyDescent="0.3">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3.5" customHeight="1" x14ac:dyDescent="0.3">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3.5" customHeight="1" x14ac:dyDescent="0.3">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3.5" customHeight="1" x14ac:dyDescent="0.3">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3.5" customHeight="1" x14ac:dyDescent="0.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3.5" customHeight="1" x14ac:dyDescent="0.3">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3.5" customHeight="1" x14ac:dyDescent="0.3">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3.5" customHeight="1" x14ac:dyDescent="0.3">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3.5" customHeight="1" x14ac:dyDescent="0.3">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3.5" customHeight="1" x14ac:dyDescent="0.3">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3.5" customHeight="1" x14ac:dyDescent="0.3">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3.5" customHeight="1" x14ac:dyDescent="0.3">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3.5" customHeight="1" x14ac:dyDescent="0.3">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3.5" customHeight="1" x14ac:dyDescent="0.3">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3.5" customHeight="1" x14ac:dyDescent="0.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3.5" customHeight="1" x14ac:dyDescent="0.3">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3.5" customHeight="1" x14ac:dyDescent="0.3">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3.5" customHeight="1" x14ac:dyDescent="0.3">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3.5" customHeight="1" x14ac:dyDescent="0.3">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3.5" customHeight="1" x14ac:dyDescent="0.3">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3.5" customHeight="1" x14ac:dyDescent="0.3">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3.5" customHeight="1" x14ac:dyDescent="0.3">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3.5" customHeight="1" x14ac:dyDescent="0.3">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3.5" customHeight="1" x14ac:dyDescent="0.3">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3.5" customHeight="1" x14ac:dyDescent="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3.5" customHeight="1" x14ac:dyDescent="0.3">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3.5" customHeight="1" x14ac:dyDescent="0.3">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3.5" customHeight="1" x14ac:dyDescent="0.3">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3.5" customHeight="1" x14ac:dyDescent="0.3">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3.5" customHeight="1" x14ac:dyDescent="0.3">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3.5" customHeight="1" x14ac:dyDescent="0.3">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3.5" customHeight="1" x14ac:dyDescent="0.3">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3.5" customHeight="1" x14ac:dyDescent="0.3">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3.5" customHeight="1" x14ac:dyDescent="0.3">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3.5" customHeight="1" x14ac:dyDescent="0.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3.5" customHeight="1" x14ac:dyDescent="0.3">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3.5" customHeight="1" x14ac:dyDescent="0.3">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3.5" customHeight="1" x14ac:dyDescent="0.3">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3.5" customHeight="1" x14ac:dyDescent="0.3">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3.5" customHeight="1" x14ac:dyDescent="0.3">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3.5" customHeight="1" x14ac:dyDescent="0.3">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3.5" customHeight="1" x14ac:dyDescent="0.3">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3.5" customHeight="1" x14ac:dyDescent="0.3">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3.5" customHeight="1" x14ac:dyDescent="0.3">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3.5" customHeight="1" x14ac:dyDescent="0.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3.5" customHeight="1" x14ac:dyDescent="0.3">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3.5" customHeight="1" x14ac:dyDescent="0.3">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3.5" customHeight="1" x14ac:dyDescent="0.3">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3.5" customHeight="1" x14ac:dyDescent="0.3">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3.5" customHeight="1" x14ac:dyDescent="0.3">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3.5" customHeight="1" x14ac:dyDescent="0.3">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3.5" customHeight="1" x14ac:dyDescent="0.3">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3.5" customHeight="1" x14ac:dyDescent="0.3">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3.5" customHeight="1" x14ac:dyDescent="0.3">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3.5" customHeight="1" x14ac:dyDescent="0.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3.5" customHeight="1" x14ac:dyDescent="0.3">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3.5" customHeight="1" x14ac:dyDescent="0.3">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3.5" customHeight="1" x14ac:dyDescent="0.3">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3.5" customHeight="1" x14ac:dyDescent="0.3">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3.5" customHeight="1" x14ac:dyDescent="0.3">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3.5" customHeight="1" x14ac:dyDescent="0.3">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3.5" customHeight="1" x14ac:dyDescent="0.3">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3.5" customHeight="1" x14ac:dyDescent="0.3">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3.5" customHeight="1" x14ac:dyDescent="0.3">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3.5" customHeight="1" x14ac:dyDescent="0.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3.5" customHeight="1" x14ac:dyDescent="0.3">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3.5" customHeight="1" x14ac:dyDescent="0.3">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3.5" customHeight="1" x14ac:dyDescent="0.3">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3.5" customHeight="1" x14ac:dyDescent="0.3">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3.5" customHeight="1" x14ac:dyDescent="0.3">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3.5" customHeight="1" x14ac:dyDescent="0.3">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3.5" customHeight="1" x14ac:dyDescent="0.3">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3.5" customHeight="1" x14ac:dyDescent="0.3">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3.5" customHeight="1" x14ac:dyDescent="0.3">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3.5" customHeight="1" x14ac:dyDescent="0.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3.5" customHeight="1" x14ac:dyDescent="0.3">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3.5" customHeight="1" x14ac:dyDescent="0.3">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3.5" customHeight="1" x14ac:dyDescent="0.3">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3.5" customHeight="1" x14ac:dyDescent="0.3">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3.5" customHeight="1" x14ac:dyDescent="0.3">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3.5" customHeight="1" x14ac:dyDescent="0.3">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3.5" customHeight="1" x14ac:dyDescent="0.3">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3.5" customHeight="1" x14ac:dyDescent="0.3">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3.5" customHeight="1" x14ac:dyDescent="0.3">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3.5" customHeight="1" x14ac:dyDescent="0.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3.5" customHeight="1" x14ac:dyDescent="0.3">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3.5" customHeight="1" x14ac:dyDescent="0.3">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3.5" customHeight="1" x14ac:dyDescent="0.3">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3.5" customHeight="1" x14ac:dyDescent="0.3">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3.5" customHeight="1" x14ac:dyDescent="0.3">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3.5" customHeight="1" x14ac:dyDescent="0.3">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3.5" customHeight="1" x14ac:dyDescent="0.3">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3.5" customHeight="1" x14ac:dyDescent="0.3">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3.5" customHeight="1" x14ac:dyDescent="0.3">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3.5" customHeight="1" x14ac:dyDescent="0.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3.5" customHeight="1" x14ac:dyDescent="0.3">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3.5" customHeight="1" x14ac:dyDescent="0.3">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3.5" customHeight="1" x14ac:dyDescent="0.3">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3.5" customHeight="1" x14ac:dyDescent="0.3">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3.5" customHeight="1" x14ac:dyDescent="0.3">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3.5" customHeight="1" x14ac:dyDescent="0.3">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3.5" customHeight="1" x14ac:dyDescent="0.3">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3.5" customHeight="1" x14ac:dyDescent="0.3">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3.5" customHeight="1" x14ac:dyDescent="0.3">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3.5" customHeight="1" x14ac:dyDescent="0.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3.5" customHeight="1" x14ac:dyDescent="0.3">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3.5" customHeight="1" x14ac:dyDescent="0.3">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3.5" customHeight="1" x14ac:dyDescent="0.3">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3.5" customHeight="1" x14ac:dyDescent="0.3">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3.5" customHeight="1" x14ac:dyDescent="0.3">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3.5" customHeight="1" x14ac:dyDescent="0.3">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3.5" customHeight="1" x14ac:dyDescent="0.3">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3.5" customHeight="1" x14ac:dyDescent="0.3">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3.5" customHeight="1" x14ac:dyDescent="0.3">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3.5" customHeight="1" x14ac:dyDescent="0.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3.5" customHeight="1" x14ac:dyDescent="0.3">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3.5" customHeight="1" x14ac:dyDescent="0.3">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3.5" customHeight="1" x14ac:dyDescent="0.3">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3.5" customHeight="1" x14ac:dyDescent="0.3">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3.5" customHeight="1" x14ac:dyDescent="0.3">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3.5" customHeight="1" x14ac:dyDescent="0.3">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3.5" customHeight="1" x14ac:dyDescent="0.3">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3.5" customHeight="1" x14ac:dyDescent="0.3">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3.5" customHeight="1" x14ac:dyDescent="0.3">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3.5" customHeight="1" x14ac:dyDescent="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3.5" customHeight="1" x14ac:dyDescent="0.3">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3.5" customHeight="1" x14ac:dyDescent="0.3">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3.5" customHeight="1" x14ac:dyDescent="0.3">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3.5" customHeight="1" x14ac:dyDescent="0.3">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3.5" customHeight="1" x14ac:dyDescent="0.3">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3.5" customHeight="1" x14ac:dyDescent="0.3">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3.5" customHeight="1" x14ac:dyDescent="0.3">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3.5" customHeight="1" x14ac:dyDescent="0.3">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3.5" customHeight="1" x14ac:dyDescent="0.3">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3.5" customHeight="1" x14ac:dyDescent="0.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3.5" customHeight="1" x14ac:dyDescent="0.3">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3.5" customHeight="1" x14ac:dyDescent="0.3">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3.5" customHeight="1" x14ac:dyDescent="0.3">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3.5" customHeight="1" x14ac:dyDescent="0.3">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3.5" customHeight="1" x14ac:dyDescent="0.3">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3.5" customHeight="1" x14ac:dyDescent="0.3">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3.5" customHeight="1" x14ac:dyDescent="0.3">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3.5" customHeight="1" x14ac:dyDescent="0.3">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3.5" customHeight="1" x14ac:dyDescent="0.3">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3.5" customHeight="1" x14ac:dyDescent="0.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3.5" customHeight="1" x14ac:dyDescent="0.3">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3.5" customHeight="1" x14ac:dyDescent="0.3">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3.5" customHeight="1" x14ac:dyDescent="0.3">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3.5" customHeight="1" x14ac:dyDescent="0.3">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3.5" customHeight="1" x14ac:dyDescent="0.3">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3.5" customHeight="1" x14ac:dyDescent="0.3">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3.5" customHeight="1" x14ac:dyDescent="0.3">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3.5" customHeight="1" x14ac:dyDescent="0.3">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3.5" customHeight="1" x14ac:dyDescent="0.3">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3.5" customHeight="1" x14ac:dyDescent="0.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3.5" customHeight="1" x14ac:dyDescent="0.3">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3.5" customHeight="1" x14ac:dyDescent="0.3">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3.5" customHeight="1" x14ac:dyDescent="0.3">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3.5" customHeight="1" x14ac:dyDescent="0.3">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3.5" customHeight="1" x14ac:dyDescent="0.3">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3.5" customHeight="1" x14ac:dyDescent="0.3">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3.5" customHeight="1" x14ac:dyDescent="0.3">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3.5" customHeight="1" x14ac:dyDescent="0.3">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3.5" customHeight="1" x14ac:dyDescent="0.3">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3.5" customHeight="1" x14ac:dyDescent="0.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3.5" customHeight="1" x14ac:dyDescent="0.3">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3.5" customHeight="1" x14ac:dyDescent="0.3">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3.5" customHeight="1" x14ac:dyDescent="0.3">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3.5" customHeight="1" x14ac:dyDescent="0.3">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3.5" customHeight="1" x14ac:dyDescent="0.3">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3.5" customHeight="1" x14ac:dyDescent="0.3">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3.5" customHeight="1" x14ac:dyDescent="0.3">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3.5" customHeight="1" x14ac:dyDescent="0.3">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3.5" customHeight="1" x14ac:dyDescent="0.3">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3.5" customHeight="1" x14ac:dyDescent="0.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3.5" customHeight="1" x14ac:dyDescent="0.3">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3.5" customHeight="1" x14ac:dyDescent="0.3">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3.5" customHeight="1" x14ac:dyDescent="0.3">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3.5" customHeight="1" x14ac:dyDescent="0.3">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3.5" customHeight="1" x14ac:dyDescent="0.3">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3.5" customHeight="1" x14ac:dyDescent="0.3">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3.5" customHeight="1" x14ac:dyDescent="0.3">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3.5" customHeight="1" x14ac:dyDescent="0.3">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3.5" customHeight="1" x14ac:dyDescent="0.3">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3.5" customHeight="1" x14ac:dyDescent="0.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3.5" customHeight="1" x14ac:dyDescent="0.3">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3.5" customHeight="1" x14ac:dyDescent="0.3">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3.5" customHeight="1" x14ac:dyDescent="0.3">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3.5" customHeight="1" x14ac:dyDescent="0.3">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3.5" customHeight="1" x14ac:dyDescent="0.3">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3.5" customHeight="1" x14ac:dyDescent="0.3">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3.5" customHeight="1" x14ac:dyDescent="0.3">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3.5" customHeight="1" x14ac:dyDescent="0.3">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3.5" customHeight="1" x14ac:dyDescent="0.3">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3.5" customHeight="1" x14ac:dyDescent="0.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3.5" customHeight="1" x14ac:dyDescent="0.3">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3.5" customHeight="1" x14ac:dyDescent="0.3">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3.5" customHeight="1" x14ac:dyDescent="0.3">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3.5" customHeight="1" x14ac:dyDescent="0.3">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3.5" customHeight="1" x14ac:dyDescent="0.3">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3.5" customHeight="1" x14ac:dyDescent="0.3">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3.5" customHeight="1" x14ac:dyDescent="0.3">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3.5" customHeight="1" x14ac:dyDescent="0.3">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3.5" customHeight="1" x14ac:dyDescent="0.3">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3.5" customHeight="1" x14ac:dyDescent="0.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3.5" customHeight="1" x14ac:dyDescent="0.3">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3.5" customHeight="1" x14ac:dyDescent="0.3">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3.5" customHeight="1" x14ac:dyDescent="0.3">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3.5" customHeight="1" x14ac:dyDescent="0.3">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3.5" customHeight="1" x14ac:dyDescent="0.3">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3.5" customHeight="1" x14ac:dyDescent="0.3">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3.5" customHeight="1" x14ac:dyDescent="0.3">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3.5" customHeight="1" x14ac:dyDescent="0.3">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3.5" customHeight="1" x14ac:dyDescent="0.3">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3.5" customHeight="1" x14ac:dyDescent="0.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3.5" customHeight="1" x14ac:dyDescent="0.3">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3.5" customHeight="1" x14ac:dyDescent="0.3">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3.5" customHeight="1" x14ac:dyDescent="0.3">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3.5" customHeight="1" x14ac:dyDescent="0.3">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3.5" customHeight="1" x14ac:dyDescent="0.3">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3.5" customHeight="1" x14ac:dyDescent="0.3">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3.5" customHeight="1" x14ac:dyDescent="0.3">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3.5" customHeight="1" x14ac:dyDescent="0.3">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3.5" customHeight="1" x14ac:dyDescent="0.3">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3.5" customHeight="1" x14ac:dyDescent="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3.5" customHeight="1" x14ac:dyDescent="0.3">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3.5" customHeight="1" x14ac:dyDescent="0.3">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3.5" customHeight="1" x14ac:dyDescent="0.3">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3.5" customHeight="1" x14ac:dyDescent="0.3">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3.5" customHeight="1" x14ac:dyDescent="0.3">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3.5" customHeight="1" x14ac:dyDescent="0.3">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3.5" customHeight="1" x14ac:dyDescent="0.3">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3.5" customHeight="1" x14ac:dyDescent="0.3">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3.5" customHeight="1" x14ac:dyDescent="0.3">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3.5" customHeight="1" x14ac:dyDescent="0.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3.5" customHeight="1" x14ac:dyDescent="0.3">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3.5" customHeight="1" x14ac:dyDescent="0.3">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3.5" customHeight="1" x14ac:dyDescent="0.3">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3.5" customHeight="1" x14ac:dyDescent="0.3">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3.5" customHeight="1" x14ac:dyDescent="0.3">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3.5" customHeight="1" x14ac:dyDescent="0.3">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3.5" customHeight="1" x14ac:dyDescent="0.3">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3.5" customHeight="1" x14ac:dyDescent="0.3">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3.5" customHeight="1" x14ac:dyDescent="0.3">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3.5" customHeight="1" x14ac:dyDescent="0.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3.5" customHeight="1" x14ac:dyDescent="0.3">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3.5" customHeight="1" x14ac:dyDescent="0.3">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3.5" customHeight="1" x14ac:dyDescent="0.3">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3.5" customHeight="1" x14ac:dyDescent="0.3">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3.5" customHeight="1" x14ac:dyDescent="0.3">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3.5" customHeight="1" x14ac:dyDescent="0.3">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3.5" customHeight="1" x14ac:dyDescent="0.3">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3.5" customHeight="1" x14ac:dyDescent="0.3">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3.5" customHeight="1" x14ac:dyDescent="0.3">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3.5" customHeight="1" x14ac:dyDescent="0.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3.5" customHeight="1" x14ac:dyDescent="0.3">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3.5" customHeight="1" x14ac:dyDescent="0.3">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3.5" customHeight="1" x14ac:dyDescent="0.3">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3.5" customHeight="1" x14ac:dyDescent="0.3">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3.5" customHeight="1" x14ac:dyDescent="0.3">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3.5" customHeight="1" x14ac:dyDescent="0.3">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3.5" customHeight="1" x14ac:dyDescent="0.3">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3.5" customHeight="1" x14ac:dyDescent="0.3">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3.5" customHeight="1" x14ac:dyDescent="0.3">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3.5" customHeight="1" x14ac:dyDescent="0.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3.5" customHeight="1" x14ac:dyDescent="0.3">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3.5" customHeight="1" x14ac:dyDescent="0.3">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3.5" customHeight="1" x14ac:dyDescent="0.3">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3.5" customHeight="1" x14ac:dyDescent="0.3">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3.5" customHeight="1" x14ac:dyDescent="0.3">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3.5" customHeight="1" x14ac:dyDescent="0.3">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3.5" customHeight="1" x14ac:dyDescent="0.3">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3.5" customHeight="1" x14ac:dyDescent="0.3">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3.5" customHeight="1" x14ac:dyDescent="0.3">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3.5" customHeight="1" x14ac:dyDescent="0.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3.5" customHeight="1" x14ac:dyDescent="0.3">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3.5" customHeight="1" x14ac:dyDescent="0.3">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3.5" customHeight="1" x14ac:dyDescent="0.3">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3.5" customHeight="1" x14ac:dyDescent="0.3">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3.5" customHeight="1" x14ac:dyDescent="0.3">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3.5" customHeight="1" x14ac:dyDescent="0.3">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3.5" customHeight="1" x14ac:dyDescent="0.3">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3.5" customHeight="1" x14ac:dyDescent="0.3">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3.5" customHeight="1" x14ac:dyDescent="0.3">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3.5" customHeight="1" x14ac:dyDescent="0.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3.5" customHeight="1" x14ac:dyDescent="0.3">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3.5" customHeight="1" x14ac:dyDescent="0.3">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3.5" customHeight="1" x14ac:dyDescent="0.3">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3.5" customHeight="1" x14ac:dyDescent="0.3">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3.5" customHeight="1" x14ac:dyDescent="0.3">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3.5" customHeight="1" x14ac:dyDescent="0.3">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3.5" customHeight="1" x14ac:dyDescent="0.3">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3.5" customHeight="1" x14ac:dyDescent="0.3">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3.5" customHeight="1" x14ac:dyDescent="0.3">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3.5" customHeight="1" x14ac:dyDescent="0.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3.5" customHeight="1" x14ac:dyDescent="0.3">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3.5" customHeight="1" x14ac:dyDescent="0.3">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3.5" customHeight="1" x14ac:dyDescent="0.3">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3.5" customHeight="1" x14ac:dyDescent="0.3">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3.5" customHeight="1" x14ac:dyDescent="0.3">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3.5" customHeight="1" x14ac:dyDescent="0.3">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3.5" customHeight="1" x14ac:dyDescent="0.3">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3.5" customHeight="1" x14ac:dyDescent="0.3">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3.5" customHeight="1" x14ac:dyDescent="0.3">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3.5" customHeight="1" x14ac:dyDescent="0.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3.5" customHeight="1" x14ac:dyDescent="0.3">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3.5" customHeight="1" x14ac:dyDescent="0.3">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3.5" customHeight="1" x14ac:dyDescent="0.3">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3.5" customHeight="1" x14ac:dyDescent="0.3">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3.5" customHeight="1" x14ac:dyDescent="0.3">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3.5" customHeight="1" x14ac:dyDescent="0.3">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3.5" customHeight="1" x14ac:dyDescent="0.3">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3.5" customHeight="1" x14ac:dyDescent="0.3">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3.5" customHeight="1" x14ac:dyDescent="0.3">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3.5" customHeight="1" x14ac:dyDescent="0.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3.5" customHeight="1" x14ac:dyDescent="0.3">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3.5" customHeight="1" x14ac:dyDescent="0.3">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3.5" customHeight="1" x14ac:dyDescent="0.3">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3.5" customHeight="1" x14ac:dyDescent="0.3">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3.5" customHeight="1" x14ac:dyDescent="0.3">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3.5" customHeight="1" x14ac:dyDescent="0.3">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3.5" customHeight="1" x14ac:dyDescent="0.3">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3.5" customHeight="1" x14ac:dyDescent="0.3">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3.5" customHeight="1" x14ac:dyDescent="0.3">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3.5" customHeight="1" x14ac:dyDescent="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3.5" customHeight="1" x14ac:dyDescent="0.3">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3.5" customHeight="1" x14ac:dyDescent="0.3">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3.5" customHeight="1" x14ac:dyDescent="0.3">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3.5" customHeight="1" x14ac:dyDescent="0.3">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3.5" customHeight="1" x14ac:dyDescent="0.3">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3.5" customHeight="1" x14ac:dyDescent="0.3">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3.5" customHeight="1" x14ac:dyDescent="0.3">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3.5" customHeight="1" x14ac:dyDescent="0.3">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3.5" customHeight="1" x14ac:dyDescent="0.3">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3.5" customHeight="1" x14ac:dyDescent="0.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3.5" customHeight="1" x14ac:dyDescent="0.3">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3.5" customHeight="1" x14ac:dyDescent="0.3">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3.5" customHeight="1" x14ac:dyDescent="0.3">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3.5" customHeight="1" x14ac:dyDescent="0.3">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3.5" customHeight="1" x14ac:dyDescent="0.3">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3.5" customHeight="1" x14ac:dyDescent="0.3">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3.5" customHeight="1" x14ac:dyDescent="0.3">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3.5" customHeight="1" x14ac:dyDescent="0.3">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3.5" customHeight="1" x14ac:dyDescent="0.3">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3.5" customHeight="1" x14ac:dyDescent="0.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3.5" customHeight="1" x14ac:dyDescent="0.3">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3.5" customHeight="1" x14ac:dyDescent="0.3">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3.5" customHeight="1" x14ac:dyDescent="0.3">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3.5" customHeight="1" x14ac:dyDescent="0.3">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3.5" customHeight="1" x14ac:dyDescent="0.3">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3.5" customHeight="1" x14ac:dyDescent="0.3">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3.5" customHeight="1" x14ac:dyDescent="0.3">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3.5" customHeight="1" x14ac:dyDescent="0.3">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3.5" customHeight="1" x14ac:dyDescent="0.3">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3.5" customHeight="1" x14ac:dyDescent="0.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3.5" customHeight="1" x14ac:dyDescent="0.3">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3.5" customHeight="1" x14ac:dyDescent="0.3">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3.5" customHeight="1" x14ac:dyDescent="0.3">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3.5" customHeight="1" x14ac:dyDescent="0.3">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3.5" customHeight="1" x14ac:dyDescent="0.3">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3.5" customHeight="1" x14ac:dyDescent="0.3">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3.5" customHeight="1" x14ac:dyDescent="0.3">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3.5" customHeight="1" x14ac:dyDescent="0.3">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3.5" customHeight="1" x14ac:dyDescent="0.3">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3.5" customHeight="1" x14ac:dyDescent="0.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3.5" customHeight="1" x14ac:dyDescent="0.3">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3.5" customHeight="1" x14ac:dyDescent="0.3">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3.5" customHeight="1" x14ac:dyDescent="0.3">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3.5" customHeight="1" x14ac:dyDescent="0.3">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3.5" customHeight="1" x14ac:dyDescent="0.3">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3.5" customHeight="1" x14ac:dyDescent="0.3">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3.5" customHeight="1" x14ac:dyDescent="0.3">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3.5" customHeight="1" x14ac:dyDescent="0.3">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3.5" customHeight="1" x14ac:dyDescent="0.3">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3.5" customHeight="1" x14ac:dyDescent="0.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3.5" customHeight="1" x14ac:dyDescent="0.3">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3.5" customHeight="1" x14ac:dyDescent="0.3">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3.5" customHeight="1" x14ac:dyDescent="0.3">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3.5" customHeight="1" x14ac:dyDescent="0.3">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3.5" customHeight="1" x14ac:dyDescent="0.3">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3.5" customHeight="1" x14ac:dyDescent="0.3">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3.5" customHeight="1" x14ac:dyDescent="0.3">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3.5" customHeight="1" x14ac:dyDescent="0.3">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3.5" customHeight="1" x14ac:dyDescent="0.3">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3.5" customHeight="1" x14ac:dyDescent="0.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3.5" customHeight="1" x14ac:dyDescent="0.3">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3.5" customHeight="1" x14ac:dyDescent="0.3">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3.5" customHeight="1" x14ac:dyDescent="0.3">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3.5" customHeight="1" x14ac:dyDescent="0.3">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3.5" customHeight="1" x14ac:dyDescent="0.3">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3.5" customHeight="1" x14ac:dyDescent="0.3">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3.5" customHeight="1" x14ac:dyDescent="0.3">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3.5" customHeight="1" x14ac:dyDescent="0.3">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3.5" customHeight="1" x14ac:dyDescent="0.3">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3.5" customHeight="1" x14ac:dyDescent="0.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3.5" customHeight="1" x14ac:dyDescent="0.3">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3.5" customHeight="1" x14ac:dyDescent="0.3">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3.5" customHeight="1" x14ac:dyDescent="0.3">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3.5" customHeight="1" x14ac:dyDescent="0.3">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3.5" customHeight="1" x14ac:dyDescent="0.3">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3.5" customHeight="1" x14ac:dyDescent="0.3">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3.5" customHeight="1" x14ac:dyDescent="0.3">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3.5" customHeight="1" x14ac:dyDescent="0.3">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3.5" customHeight="1" x14ac:dyDescent="0.3">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3.5" customHeight="1" x14ac:dyDescent="0.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3.5" customHeight="1" x14ac:dyDescent="0.3">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3.5" customHeight="1" x14ac:dyDescent="0.3">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3.5" customHeight="1" x14ac:dyDescent="0.3">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3.5" customHeight="1" x14ac:dyDescent="0.3">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3.5" customHeight="1" x14ac:dyDescent="0.3">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3.5" customHeight="1" x14ac:dyDescent="0.3">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3.5" customHeight="1" x14ac:dyDescent="0.3">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3.5" customHeight="1" x14ac:dyDescent="0.3">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3.5" customHeight="1" x14ac:dyDescent="0.3">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3.5" customHeight="1" x14ac:dyDescent="0.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3.5" customHeight="1" x14ac:dyDescent="0.3">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3.5" customHeight="1" x14ac:dyDescent="0.3">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3.5" customHeight="1" x14ac:dyDescent="0.3">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3.5" customHeight="1" x14ac:dyDescent="0.3">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3.5" customHeight="1" x14ac:dyDescent="0.3">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3.5" customHeight="1" x14ac:dyDescent="0.3">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3.5" customHeight="1" x14ac:dyDescent="0.3">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3.5" customHeight="1" x14ac:dyDescent="0.3">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3.5" customHeight="1" x14ac:dyDescent="0.3">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3.5" customHeight="1" x14ac:dyDescent="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3.5" customHeight="1" x14ac:dyDescent="0.3">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3.5" customHeight="1" x14ac:dyDescent="0.3">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3.5" customHeight="1" x14ac:dyDescent="0.3">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3.5" customHeight="1" x14ac:dyDescent="0.3">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3.5" customHeight="1" x14ac:dyDescent="0.3">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3.5" customHeight="1" x14ac:dyDescent="0.3">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3.5" customHeight="1" x14ac:dyDescent="0.3">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3.5" customHeight="1" x14ac:dyDescent="0.3">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3.5" customHeight="1" x14ac:dyDescent="0.3">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3.5" customHeight="1" x14ac:dyDescent="0.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3.5" customHeight="1" x14ac:dyDescent="0.3">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3.5" customHeight="1" x14ac:dyDescent="0.3">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3.5" customHeight="1" x14ac:dyDescent="0.3">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3.5" customHeight="1" x14ac:dyDescent="0.3">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3.5" customHeight="1" x14ac:dyDescent="0.3">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3.5" customHeight="1" x14ac:dyDescent="0.3">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3.5" customHeight="1" x14ac:dyDescent="0.3">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3.5" customHeight="1" x14ac:dyDescent="0.3">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3.5" customHeight="1" x14ac:dyDescent="0.3">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3.5" customHeight="1" x14ac:dyDescent="0.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3.5" customHeight="1" x14ac:dyDescent="0.3">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3.5" customHeight="1" x14ac:dyDescent="0.3">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3.5" customHeight="1" x14ac:dyDescent="0.3">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3.5" customHeight="1" x14ac:dyDescent="0.3">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3.5" customHeight="1" x14ac:dyDescent="0.3">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3.5" customHeight="1" x14ac:dyDescent="0.3">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3.5" customHeight="1" x14ac:dyDescent="0.3">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3.5" customHeight="1" x14ac:dyDescent="0.3">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3.5" customHeight="1" x14ac:dyDescent="0.3">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3.5" customHeight="1" x14ac:dyDescent="0.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3.5" customHeight="1" x14ac:dyDescent="0.3">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3.5" customHeight="1" x14ac:dyDescent="0.3">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3.5" customHeight="1" x14ac:dyDescent="0.3">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3.5" customHeight="1" x14ac:dyDescent="0.3">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3.5" customHeight="1" x14ac:dyDescent="0.3">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3.5" customHeight="1" x14ac:dyDescent="0.3">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3.5" customHeight="1" x14ac:dyDescent="0.3">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3.5" customHeight="1" x14ac:dyDescent="0.3">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3.5" customHeight="1" x14ac:dyDescent="0.3">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3.5" customHeight="1" x14ac:dyDescent="0.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3.5" customHeight="1" x14ac:dyDescent="0.3">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3.5" customHeight="1" x14ac:dyDescent="0.3">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3.5" customHeight="1" x14ac:dyDescent="0.3">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3.5" customHeight="1" x14ac:dyDescent="0.3">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3.5" customHeight="1" x14ac:dyDescent="0.3">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3.5" customHeight="1" x14ac:dyDescent="0.3">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3.5" customHeight="1" x14ac:dyDescent="0.3">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3.5" customHeight="1" x14ac:dyDescent="0.3">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3.5" customHeight="1" x14ac:dyDescent="0.3">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3.5" customHeight="1" x14ac:dyDescent="0.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3.5" customHeight="1" x14ac:dyDescent="0.3">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3.5" customHeight="1" x14ac:dyDescent="0.3">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3.5" customHeight="1" x14ac:dyDescent="0.3">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3.5" customHeight="1" x14ac:dyDescent="0.3">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3.5" customHeight="1" x14ac:dyDescent="0.3">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3.5" customHeight="1" x14ac:dyDescent="0.3">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3.5" customHeight="1" x14ac:dyDescent="0.3">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3.5" customHeight="1" x14ac:dyDescent="0.3">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3.5" customHeight="1" x14ac:dyDescent="0.3">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3.5" customHeight="1" x14ac:dyDescent="0.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3.5" customHeight="1" x14ac:dyDescent="0.3">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3.5" customHeight="1" x14ac:dyDescent="0.3">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3.5" customHeight="1" x14ac:dyDescent="0.3">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3.5" customHeight="1" x14ac:dyDescent="0.3">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3.5" customHeight="1" x14ac:dyDescent="0.3">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3.5" customHeight="1" x14ac:dyDescent="0.3">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3.5" customHeight="1" x14ac:dyDescent="0.3">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3.5" customHeight="1" x14ac:dyDescent="0.3">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3.5" customHeight="1" x14ac:dyDescent="0.3">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3.5" customHeight="1" x14ac:dyDescent="0.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3.5" customHeight="1" x14ac:dyDescent="0.3">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3.5" customHeight="1" x14ac:dyDescent="0.3">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3.5" customHeight="1" x14ac:dyDescent="0.3">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3.5" customHeight="1" x14ac:dyDescent="0.3">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3.5" customHeight="1" x14ac:dyDescent="0.3">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3.5" customHeight="1" x14ac:dyDescent="0.3">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3.5" customHeight="1" x14ac:dyDescent="0.3">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3.5" customHeight="1" x14ac:dyDescent="0.3">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3.5" customHeight="1" x14ac:dyDescent="0.3">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3.5" customHeight="1" x14ac:dyDescent="0.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3.5" customHeight="1" x14ac:dyDescent="0.3">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3.5" customHeight="1" x14ac:dyDescent="0.3">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3.5" customHeight="1" x14ac:dyDescent="0.3">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3.5" customHeight="1" x14ac:dyDescent="0.3">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3.5" customHeight="1" x14ac:dyDescent="0.3">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3.5" customHeight="1" x14ac:dyDescent="0.3">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3.5" customHeight="1" x14ac:dyDescent="0.3">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3.5" customHeight="1" x14ac:dyDescent="0.3">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3.5" customHeight="1" x14ac:dyDescent="0.3">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3.5" customHeight="1" x14ac:dyDescent="0.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3.5" customHeight="1" x14ac:dyDescent="0.3">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3.5" customHeight="1" x14ac:dyDescent="0.3">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3.5" customHeight="1" x14ac:dyDescent="0.3">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3.5" customHeight="1" x14ac:dyDescent="0.3">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3.5" customHeight="1" x14ac:dyDescent="0.3">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3.5" customHeight="1" x14ac:dyDescent="0.3">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3.5" customHeight="1" x14ac:dyDescent="0.3">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3.5" customHeight="1" x14ac:dyDescent="0.3">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3.5" customHeight="1" x14ac:dyDescent="0.3">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3.5" customHeight="1" x14ac:dyDescent="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3.5" customHeight="1" x14ac:dyDescent="0.3">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3.5" customHeight="1" x14ac:dyDescent="0.3">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3.5" customHeight="1" x14ac:dyDescent="0.3">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3.5" customHeight="1" x14ac:dyDescent="0.3">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3.5" customHeight="1" x14ac:dyDescent="0.3">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3.5" customHeight="1" x14ac:dyDescent="0.3">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3.5" customHeight="1" x14ac:dyDescent="0.3">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3.5" customHeight="1" x14ac:dyDescent="0.3">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3.5" customHeight="1" x14ac:dyDescent="0.3">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3.5" customHeight="1" x14ac:dyDescent="0.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3.5" customHeight="1" x14ac:dyDescent="0.3">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3.5" customHeight="1" x14ac:dyDescent="0.3">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3.5" customHeight="1" x14ac:dyDescent="0.3">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3.5" customHeight="1" x14ac:dyDescent="0.3">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3.5" customHeight="1" x14ac:dyDescent="0.3">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3.5" customHeight="1" x14ac:dyDescent="0.3">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3.5" customHeight="1" x14ac:dyDescent="0.3">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3.5" customHeight="1" x14ac:dyDescent="0.3">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3.5" customHeight="1" x14ac:dyDescent="0.3">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3.5" customHeight="1" x14ac:dyDescent="0.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3.5" customHeight="1" x14ac:dyDescent="0.3">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3.5" customHeight="1" x14ac:dyDescent="0.3">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3.5" customHeight="1" x14ac:dyDescent="0.3">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3.5" customHeight="1" x14ac:dyDescent="0.3">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3.5" customHeight="1" x14ac:dyDescent="0.3">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3.5" customHeight="1" x14ac:dyDescent="0.3">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3.5" customHeight="1" x14ac:dyDescent="0.3">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3.5" customHeight="1" x14ac:dyDescent="0.3">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3.5" customHeight="1" x14ac:dyDescent="0.3">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3.5" customHeight="1" x14ac:dyDescent="0.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3.5" customHeight="1" x14ac:dyDescent="0.3">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3.5" customHeight="1" x14ac:dyDescent="0.3">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3.5" customHeight="1" x14ac:dyDescent="0.3">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3.5" customHeight="1" x14ac:dyDescent="0.3">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3.5" customHeight="1" x14ac:dyDescent="0.3">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3.5" customHeight="1" x14ac:dyDescent="0.3">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3.5" customHeight="1" x14ac:dyDescent="0.3">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3.5" customHeight="1" x14ac:dyDescent="0.3">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3.5" customHeight="1" x14ac:dyDescent="0.3">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3.5" customHeight="1" x14ac:dyDescent="0.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3.5" customHeight="1" x14ac:dyDescent="0.3">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3.5" customHeight="1" x14ac:dyDescent="0.3">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3.5" customHeight="1" x14ac:dyDescent="0.3">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3.5" customHeight="1" x14ac:dyDescent="0.3">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3.5" customHeight="1" x14ac:dyDescent="0.3">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3.5" customHeight="1" x14ac:dyDescent="0.3">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3.5" customHeight="1" x14ac:dyDescent="0.3">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3.5" customHeight="1" x14ac:dyDescent="0.3">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3.5" customHeight="1" x14ac:dyDescent="0.3">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3.5" customHeight="1" x14ac:dyDescent="0.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3.5" customHeight="1" x14ac:dyDescent="0.3">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3.5" customHeight="1" x14ac:dyDescent="0.3">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3.5" customHeight="1" x14ac:dyDescent="0.3">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3.5" customHeight="1" x14ac:dyDescent="0.3">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3.5" customHeight="1" x14ac:dyDescent="0.3">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3.5" customHeight="1" x14ac:dyDescent="0.3">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3.5" customHeight="1" x14ac:dyDescent="0.3">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3.5" customHeight="1" x14ac:dyDescent="0.3">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3.5" customHeight="1" x14ac:dyDescent="0.3">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3.5" customHeight="1" x14ac:dyDescent="0.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3.5" customHeight="1" x14ac:dyDescent="0.3">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3.5" customHeight="1" x14ac:dyDescent="0.3">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3.5" customHeight="1" x14ac:dyDescent="0.3">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3.5" customHeight="1" x14ac:dyDescent="0.3">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3.5" customHeight="1" x14ac:dyDescent="0.3">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3.5" customHeight="1" x14ac:dyDescent="0.3">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3.5" customHeight="1" x14ac:dyDescent="0.3">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3.5" customHeight="1" x14ac:dyDescent="0.3">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3.5" customHeight="1" x14ac:dyDescent="0.3">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3.5" customHeight="1" x14ac:dyDescent="0.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3.5" customHeight="1" x14ac:dyDescent="0.3">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3.5" customHeight="1" x14ac:dyDescent="0.3">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3.5" customHeight="1" x14ac:dyDescent="0.3">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3.5" customHeight="1" x14ac:dyDescent="0.3">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3.5" customHeight="1" x14ac:dyDescent="0.3">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3.5" customHeight="1" x14ac:dyDescent="0.3">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3.5" customHeight="1" x14ac:dyDescent="0.3">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3.5" customHeight="1" x14ac:dyDescent="0.3">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3.5" customHeight="1" x14ac:dyDescent="0.3">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3.5" customHeight="1" x14ac:dyDescent="0.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3.5" customHeight="1" x14ac:dyDescent="0.3">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3.5" customHeight="1" x14ac:dyDescent="0.3">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3.5" customHeight="1" x14ac:dyDescent="0.3">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3.5" customHeight="1" x14ac:dyDescent="0.3">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3.5" customHeight="1" x14ac:dyDescent="0.3">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3.5" customHeight="1" x14ac:dyDescent="0.3">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3.5" customHeight="1" x14ac:dyDescent="0.3">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3.5" customHeight="1" x14ac:dyDescent="0.3">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3.5" customHeight="1" x14ac:dyDescent="0.3">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3.5" customHeight="1" x14ac:dyDescent="0.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3.5" customHeight="1" x14ac:dyDescent="0.3">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3.5" customHeight="1" x14ac:dyDescent="0.3">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3.5" customHeight="1" x14ac:dyDescent="0.3">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3.5" customHeight="1" x14ac:dyDescent="0.3">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3.5" customHeight="1" x14ac:dyDescent="0.3">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3.5" customHeight="1" x14ac:dyDescent="0.3">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3.5" customHeight="1" x14ac:dyDescent="0.3">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sheetProtection algorithmName="SHA-512" hashValue="XZfAlo1Xzy7GFMzG7tVUmLG2iY4v9wbMfbs0VdYpEvtEHTEBOYcDf0Wh4Zaybjc0l0aKrCffULiqD/s7PJnCWw==" saltValue="NjqWszK/aN0F4PV0hQbcZQ==" spinCount="100000" sheet="1" objects="1" scenarios="1"/>
  <mergeCells count="79">
    <mergeCell ref="A74:A77"/>
    <mergeCell ref="B74:B77"/>
    <mergeCell ref="C74:C77"/>
    <mergeCell ref="A78:A80"/>
    <mergeCell ref="B78:B80"/>
    <mergeCell ref="C78:C80"/>
    <mergeCell ref="A70:A71"/>
    <mergeCell ref="B70:B71"/>
    <mergeCell ref="C70:C71"/>
    <mergeCell ref="A72:A73"/>
    <mergeCell ref="B72:B73"/>
    <mergeCell ref="C72:C73"/>
    <mergeCell ref="A66:A67"/>
    <mergeCell ref="B66:B67"/>
    <mergeCell ref="C66:C67"/>
    <mergeCell ref="A68:A69"/>
    <mergeCell ref="B68:B69"/>
    <mergeCell ref="C68:C69"/>
    <mergeCell ref="A60:A63"/>
    <mergeCell ref="B60:B63"/>
    <mergeCell ref="C60:C63"/>
    <mergeCell ref="A64:A65"/>
    <mergeCell ref="B64:B65"/>
    <mergeCell ref="C64:C65"/>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A36:A37"/>
    <mergeCell ref="B36:B37"/>
    <mergeCell ref="C36:C37"/>
    <mergeCell ref="A38:A39"/>
    <mergeCell ref="B38:B39"/>
    <mergeCell ref="C38:C39"/>
    <mergeCell ref="A30:A33"/>
    <mergeCell ref="B30:B33"/>
    <mergeCell ref="C30:C33"/>
    <mergeCell ref="A34:A35"/>
    <mergeCell ref="B34:B35"/>
    <mergeCell ref="C34:C35"/>
    <mergeCell ref="A23:A25"/>
    <mergeCell ref="B23:B25"/>
    <mergeCell ref="C23:C25"/>
    <mergeCell ref="A26:A29"/>
    <mergeCell ref="B26:B29"/>
    <mergeCell ref="C26:C29"/>
    <mergeCell ref="B1:B4"/>
    <mergeCell ref="A18:A19"/>
    <mergeCell ref="B18:B19"/>
    <mergeCell ref="C18:C19"/>
    <mergeCell ref="A20:A22"/>
    <mergeCell ref="B20:B22"/>
    <mergeCell ref="C20:C22"/>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topLeftCell="A34" zoomScale="74" zoomScaleNormal="85" workbookViewId="0">
      <selection activeCell="B45" sqref="B45:D45"/>
    </sheetView>
  </sheetViews>
  <sheetFormatPr defaultColWidth="12.59765625" defaultRowHeight="15.6" x14ac:dyDescent="0.3"/>
  <cols>
    <col min="1" max="1" width="6.69921875" style="206" customWidth="1"/>
    <col min="2" max="2" width="71.3984375" style="90" customWidth="1"/>
    <col min="3" max="3" width="22" style="5" customWidth="1"/>
    <col min="4" max="4" width="49.8984375" style="90" customWidth="1"/>
    <col min="5" max="10" width="7.59765625" style="5" customWidth="1"/>
    <col min="11" max="16384" width="12.59765625" style="5"/>
  </cols>
  <sheetData>
    <row r="2" spans="1:10" x14ac:dyDescent="0.3">
      <c r="A2" s="203" t="s">
        <v>292</v>
      </c>
      <c r="B2" s="3" t="s">
        <v>178</v>
      </c>
    </row>
    <row r="3" spans="1:10" ht="31.2" x14ac:dyDescent="0.3">
      <c r="A3" s="204" t="s">
        <v>74</v>
      </c>
      <c r="B3" s="112" t="s">
        <v>147</v>
      </c>
      <c r="C3" s="113" t="s">
        <v>200</v>
      </c>
      <c r="D3" s="112" t="s">
        <v>148</v>
      </c>
      <c r="E3" s="141"/>
    </row>
    <row r="4" spans="1:10" ht="46.8" x14ac:dyDescent="0.3">
      <c r="A4" s="205" t="s">
        <v>873</v>
      </c>
      <c r="B4" s="114" t="s">
        <v>206</v>
      </c>
      <c r="C4" s="249"/>
      <c r="D4" s="227"/>
    </row>
    <row r="5" spans="1:10" ht="62.4" x14ac:dyDescent="0.3">
      <c r="A5" s="205" t="s">
        <v>874</v>
      </c>
      <c r="B5" s="114" t="s">
        <v>176</v>
      </c>
      <c r="C5" s="249"/>
      <c r="D5" s="227"/>
    </row>
    <row r="6" spans="1:10" ht="25.2" customHeight="1" x14ac:dyDescent="0.3">
      <c r="A6" s="205" t="s">
        <v>293</v>
      </c>
      <c r="B6" s="114" t="s">
        <v>158</v>
      </c>
      <c r="C6" s="249"/>
      <c r="D6" s="227"/>
    </row>
    <row r="7" spans="1:10" ht="33" customHeight="1" x14ac:dyDescent="0.3">
      <c r="A7" s="205" t="s">
        <v>875</v>
      </c>
      <c r="B7" s="114" t="s">
        <v>167</v>
      </c>
      <c r="C7" s="249"/>
      <c r="D7" s="227"/>
    </row>
    <row r="8" spans="1:10" ht="93.6" x14ac:dyDescent="0.3">
      <c r="A8" s="205" t="s">
        <v>294</v>
      </c>
      <c r="B8" s="194" t="s">
        <v>881</v>
      </c>
      <c r="C8" s="249"/>
      <c r="D8" s="227"/>
      <c r="E8" s="509"/>
      <c r="F8" s="510"/>
      <c r="G8" s="510"/>
      <c r="H8" s="510"/>
      <c r="I8" s="510"/>
      <c r="J8" s="510"/>
    </row>
    <row r="9" spans="1:10" ht="78" x14ac:dyDescent="0.3">
      <c r="A9" s="205" t="s">
        <v>876</v>
      </c>
      <c r="B9" s="114" t="s">
        <v>553</v>
      </c>
      <c r="C9" s="249"/>
      <c r="D9" s="227"/>
    </row>
    <row r="10" spans="1:10" ht="24" customHeight="1" x14ac:dyDescent="0.3">
      <c r="A10" s="205" t="s">
        <v>295</v>
      </c>
      <c r="B10" s="114" t="s">
        <v>160</v>
      </c>
      <c r="C10" s="249"/>
      <c r="D10" s="227"/>
    </row>
    <row r="11" spans="1:10" ht="31.2" x14ac:dyDescent="0.3">
      <c r="A11" s="205" t="s">
        <v>296</v>
      </c>
      <c r="B11" s="114" t="s">
        <v>161</v>
      </c>
      <c r="C11" s="249"/>
      <c r="D11" s="227"/>
    </row>
    <row r="12" spans="1:10" ht="68.25" customHeight="1" x14ac:dyDescent="0.3">
      <c r="A12" s="205" t="s">
        <v>297</v>
      </c>
      <c r="B12" s="114" t="s">
        <v>177</v>
      </c>
      <c r="C12" s="249"/>
      <c r="D12" s="227"/>
    </row>
    <row r="13" spans="1:10" ht="31.2" x14ac:dyDescent="0.3">
      <c r="A13" s="205" t="s">
        <v>877</v>
      </c>
      <c r="B13" s="114" t="s">
        <v>159</v>
      </c>
      <c r="C13" s="249"/>
      <c r="D13" s="227"/>
    </row>
    <row r="14" spans="1:10" ht="31.2" x14ac:dyDescent="0.3">
      <c r="A14" s="205" t="s">
        <v>298</v>
      </c>
      <c r="B14" s="114" t="s">
        <v>170</v>
      </c>
      <c r="C14" s="249"/>
      <c r="D14" s="227"/>
    </row>
    <row r="15" spans="1:10" ht="31.2" x14ac:dyDescent="0.3">
      <c r="A15" s="205" t="s">
        <v>299</v>
      </c>
      <c r="B15" s="114" t="s">
        <v>172</v>
      </c>
      <c r="C15" s="249"/>
      <c r="D15" s="227"/>
    </row>
    <row r="16" spans="1:10" ht="49.5" customHeight="1" x14ac:dyDescent="0.3">
      <c r="A16" s="205" t="s">
        <v>300</v>
      </c>
      <c r="B16" s="114" t="s">
        <v>207</v>
      </c>
      <c r="C16" s="249"/>
      <c r="D16" s="227"/>
    </row>
    <row r="17" spans="1:11" ht="42.75" customHeight="1" x14ac:dyDescent="0.3">
      <c r="A17" s="205" t="s">
        <v>301</v>
      </c>
      <c r="B17" s="269" t="s">
        <v>879</v>
      </c>
      <c r="C17" s="249"/>
      <c r="D17" s="227"/>
      <c r="E17" s="511"/>
      <c r="F17" s="512"/>
      <c r="G17" s="512"/>
      <c r="H17" s="512"/>
      <c r="I17" s="512"/>
      <c r="J17" s="512"/>
      <c r="K17" s="512"/>
    </row>
    <row r="18" spans="1:11" ht="63" customHeight="1" x14ac:dyDescent="0.3">
      <c r="A18" s="205" t="s">
        <v>302</v>
      </c>
      <c r="B18" s="114" t="s">
        <v>162</v>
      </c>
      <c r="C18" s="249"/>
      <c r="D18" s="227"/>
    </row>
    <row r="19" spans="1:11" ht="135.75" customHeight="1" x14ac:dyDescent="0.3">
      <c r="A19" s="205" t="s">
        <v>303</v>
      </c>
      <c r="B19" s="114" t="s">
        <v>163</v>
      </c>
      <c r="C19" s="249"/>
      <c r="D19" s="227"/>
    </row>
    <row r="20" spans="1:11" ht="46.8" x14ac:dyDescent="0.3">
      <c r="A20" s="205" t="s">
        <v>878</v>
      </c>
      <c r="B20" s="114" t="s">
        <v>164</v>
      </c>
      <c r="C20" s="249"/>
      <c r="D20" s="227"/>
    </row>
    <row r="21" spans="1:11" ht="124.8" x14ac:dyDescent="0.3">
      <c r="A21" s="205" t="s">
        <v>304</v>
      </c>
      <c r="B21" s="114" t="s">
        <v>165</v>
      </c>
      <c r="C21" s="249"/>
      <c r="D21" s="227"/>
    </row>
    <row r="22" spans="1:11" ht="46.8" x14ac:dyDescent="0.3">
      <c r="A22" s="205" t="s">
        <v>305</v>
      </c>
      <c r="B22" s="114" t="s">
        <v>166</v>
      </c>
      <c r="C22" s="249"/>
      <c r="D22" s="227"/>
    </row>
    <row r="23" spans="1:11" ht="62.4" x14ac:dyDescent="0.3">
      <c r="A23" s="205" t="s">
        <v>306</v>
      </c>
      <c r="B23" s="114" t="s">
        <v>171</v>
      </c>
      <c r="C23" s="249"/>
      <c r="D23" s="227"/>
    </row>
    <row r="24" spans="1:11" ht="31.2" x14ac:dyDescent="0.3">
      <c r="A24" s="205" t="s">
        <v>307</v>
      </c>
      <c r="B24" s="114" t="s">
        <v>208</v>
      </c>
      <c r="C24" s="249"/>
      <c r="D24" s="227"/>
    </row>
    <row r="25" spans="1:11" ht="46.8" x14ac:dyDescent="0.3">
      <c r="A25" s="205" t="s">
        <v>308</v>
      </c>
      <c r="B25" s="114" t="s">
        <v>173</v>
      </c>
      <c r="C25" s="249"/>
      <c r="D25" s="227"/>
    </row>
    <row r="26" spans="1:11" ht="46.8" x14ac:dyDescent="0.3">
      <c r="A26" s="205" t="s">
        <v>309</v>
      </c>
      <c r="B26" s="114" t="s">
        <v>174</v>
      </c>
      <c r="C26" s="249"/>
      <c r="D26" s="227"/>
    </row>
    <row r="27" spans="1:11" ht="46.8" x14ac:dyDescent="0.3">
      <c r="A27" s="205" t="s">
        <v>310</v>
      </c>
      <c r="B27" s="114" t="s">
        <v>212</v>
      </c>
      <c r="C27" s="249"/>
      <c r="D27" s="227"/>
    </row>
    <row r="28" spans="1:11" ht="31.2" x14ac:dyDescent="0.3">
      <c r="A28" s="205" t="s">
        <v>311</v>
      </c>
      <c r="B28" s="114" t="s">
        <v>175</v>
      </c>
      <c r="C28" s="249"/>
      <c r="D28" s="227"/>
    </row>
    <row r="29" spans="1:11" ht="31.2" x14ac:dyDescent="0.3">
      <c r="A29" s="205" t="s">
        <v>312</v>
      </c>
      <c r="B29" s="114" t="s">
        <v>209</v>
      </c>
      <c r="C29" s="249"/>
      <c r="D29" s="227"/>
    </row>
    <row r="30" spans="1:11" ht="31.2" x14ac:dyDescent="0.3">
      <c r="A30" s="205" t="s">
        <v>406</v>
      </c>
      <c r="B30" s="114" t="s">
        <v>210</v>
      </c>
      <c r="C30" s="249"/>
      <c r="D30" s="227"/>
    </row>
    <row r="31" spans="1:11" ht="46.8" x14ac:dyDescent="0.3">
      <c r="A31" s="205" t="s">
        <v>407</v>
      </c>
      <c r="B31" s="114" t="s">
        <v>211</v>
      </c>
      <c r="C31" s="249"/>
      <c r="D31" s="227"/>
    </row>
    <row r="32" spans="1:11" ht="46.8" x14ac:dyDescent="0.3">
      <c r="A32" s="205" t="s">
        <v>408</v>
      </c>
      <c r="B32" s="114" t="s">
        <v>215</v>
      </c>
      <c r="C32" s="249"/>
      <c r="D32" s="227"/>
    </row>
    <row r="33" spans="1:4" ht="62.4" x14ac:dyDescent="0.3">
      <c r="A33" s="205" t="s">
        <v>409</v>
      </c>
      <c r="B33" s="114" t="s">
        <v>216</v>
      </c>
      <c r="C33" s="249"/>
      <c r="D33" s="227"/>
    </row>
    <row r="34" spans="1:4" ht="46.8" x14ac:dyDescent="0.3">
      <c r="A34" s="205" t="s">
        <v>410</v>
      </c>
      <c r="B34" s="114" t="s">
        <v>214</v>
      </c>
      <c r="C34" s="249"/>
      <c r="D34" s="227"/>
    </row>
    <row r="35" spans="1:4" ht="78" x14ac:dyDescent="0.3">
      <c r="A35" s="205" t="s">
        <v>411</v>
      </c>
      <c r="B35" s="114" t="s">
        <v>213</v>
      </c>
      <c r="C35" s="249"/>
      <c r="D35" s="227"/>
    </row>
    <row r="36" spans="1:4" ht="46.8" x14ac:dyDescent="0.3">
      <c r="A36" s="205" t="s">
        <v>412</v>
      </c>
      <c r="B36" s="114" t="s">
        <v>168</v>
      </c>
      <c r="C36" s="249"/>
      <c r="D36" s="227"/>
    </row>
    <row r="37" spans="1:4" ht="31.2" x14ac:dyDescent="0.3">
      <c r="A37" s="205" t="s">
        <v>413</v>
      </c>
      <c r="B37" s="114" t="s">
        <v>217</v>
      </c>
      <c r="C37" s="249"/>
      <c r="D37" s="227"/>
    </row>
    <row r="38" spans="1:4" ht="46.8" x14ac:dyDescent="0.3">
      <c r="A38" s="205" t="s">
        <v>414</v>
      </c>
      <c r="B38" s="114" t="s">
        <v>169</v>
      </c>
      <c r="C38" s="249"/>
      <c r="D38" s="227"/>
    </row>
    <row r="39" spans="1:4" ht="46.8" x14ac:dyDescent="0.3">
      <c r="A39" s="205" t="s">
        <v>988</v>
      </c>
      <c r="B39" s="114" t="s">
        <v>994</v>
      </c>
      <c r="C39" s="249"/>
      <c r="D39" s="227"/>
    </row>
    <row r="40" spans="1:4" ht="22.2" customHeight="1" x14ac:dyDescent="0.3">
      <c r="A40" s="205" t="s">
        <v>989</v>
      </c>
      <c r="B40" s="114" t="s">
        <v>983</v>
      </c>
      <c r="C40" s="249"/>
      <c r="D40" s="227"/>
    </row>
    <row r="41" spans="1:4" ht="31.2" x14ac:dyDescent="0.3">
      <c r="A41" s="205" t="s">
        <v>990</v>
      </c>
      <c r="B41" s="114" t="s">
        <v>984</v>
      </c>
      <c r="C41" s="249"/>
      <c r="D41" s="227"/>
    </row>
    <row r="42" spans="1:4" ht="21" customHeight="1" x14ac:dyDescent="0.3">
      <c r="A42" s="205" t="s">
        <v>991</v>
      </c>
      <c r="B42" s="114" t="s">
        <v>985</v>
      </c>
      <c r="C42" s="249"/>
      <c r="D42" s="227"/>
    </row>
    <row r="43" spans="1:4" ht="25.2" customHeight="1" x14ac:dyDescent="0.3">
      <c r="A43" s="205" t="s">
        <v>992</v>
      </c>
      <c r="B43" s="114" t="s">
        <v>986</v>
      </c>
      <c r="C43" s="249"/>
      <c r="D43" s="227"/>
    </row>
    <row r="44" spans="1:4" ht="26.4" customHeight="1" x14ac:dyDescent="0.3">
      <c r="A44" s="205" t="s">
        <v>993</v>
      </c>
      <c r="B44" s="114" t="s">
        <v>987</v>
      </c>
      <c r="C44" s="249"/>
      <c r="D44" s="227"/>
    </row>
    <row r="45" spans="1:4" ht="27.75" customHeight="1" x14ac:dyDescent="0.3">
      <c r="B45" s="507" t="s">
        <v>883</v>
      </c>
      <c r="C45" s="507"/>
      <c r="D45" s="507"/>
    </row>
    <row r="46" spans="1:4" ht="30" customHeight="1" x14ac:dyDescent="0.3">
      <c r="B46" s="508"/>
      <c r="C46" s="508"/>
      <c r="D46" s="508"/>
    </row>
  </sheetData>
  <sheetProtection algorithmName="SHA-512" hashValue="j0VzAiv0/i33zDlmjvh2b9BQasBRqxbiqpFTM91SZ+C71UavQgA+rznkXuKM/mBsjeoKniOk1YRZEx3aNzJ2aQ==" saltValue="jtNGlxIK7qUr6+5izASUwg==" spinCount="100000" sheet="1" objects="1" scenarios="1" formatRows="0"/>
  <mergeCells count="4">
    <mergeCell ref="B45:D45"/>
    <mergeCell ref="B46:D46"/>
    <mergeCell ref="E8:J8"/>
    <mergeCell ref="E17:K17"/>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B26" zoomScale="78" workbookViewId="0">
      <selection activeCell="L37" sqref="L37"/>
    </sheetView>
  </sheetViews>
  <sheetFormatPr defaultColWidth="9" defaultRowHeight="12" x14ac:dyDescent="0.25"/>
  <cols>
    <col min="1" max="1" width="4.3984375" style="127" customWidth="1"/>
    <col min="2" max="2" width="29.3984375" style="127" customWidth="1"/>
    <col min="3" max="3" width="15" style="127" customWidth="1"/>
    <col min="4" max="4" width="19.09765625" style="127" customWidth="1"/>
    <col min="5" max="5" width="12.5" style="127" customWidth="1"/>
    <col min="6" max="6" width="15" style="127" customWidth="1"/>
    <col min="7" max="7" width="11" style="127" customWidth="1"/>
    <col min="8" max="8" width="12" style="127" customWidth="1"/>
    <col min="9" max="9" width="15.3984375" style="127" customWidth="1"/>
    <col min="10" max="10" width="24.3984375" style="127" customWidth="1"/>
    <col min="11" max="11" width="17.5" style="127" customWidth="1"/>
    <col min="12" max="12" width="36.69921875" style="127" customWidth="1"/>
    <col min="13" max="13" width="17.8984375" style="127" customWidth="1"/>
    <col min="14" max="14" width="13" style="127" customWidth="1"/>
    <col min="15" max="15" width="9" style="127"/>
    <col min="16" max="16" width="16" style="127" customWidth="1"/>
    <col min="17" max="16384" width="9" style="127"/>
  </cols>
  <sheetData>
    <row r="2" spans="1:13" x14ac:dyDescent="0.25">
      <c r="A2" s="132" t="s">
        <v>687</v>
      </c>
      <c r="B2" s="312" t="s">
        <v>686</v>
      </c>
      <c r="C2" s="313"/>
      <c r="D2" s="313"/>
      <c r="E2" s="313"/>
      <c r="F2" s="313"/>
      <c r="G2" s="313"/>
      <c r="H2" s="313"/>
      <c r="I2" s="313"/>
      <c r="J2" s="313"/>
      <c r="K2" s="313"/>
      <c r="L2" s="314"/>
      <c r="M2" s="133"/>
    </row>
    <row r="3" spans="1:13" s="129" customFormat="1" x14ac:dyDescent="0.25">
      <c r="B3" s="533" t="s">
        <v>706</v>
      </c>
      <c r="C3" s="533"/>
      <c r="D3" s="533"/>
      <c r="E3" s="533"/>
      <c r="F3" s="533"/>
      <c r="G3" s="533"/>
      <c r="H3" s="533"/>
      <c r="I3" s="533"/>
      <c r="J3" s="533"/>
      <c r="K3" s="533"/>
      <c r="L3" s="315"/>
      <c r="M3" s="134"/>
    </row>
    <row r="4" spans="1:13" s="129" customFormat="1" x14ac:dyDescent="0.25">
      <c r="B4" s="533" t="s">
        <v>707</v>
      </c>
      <c r="C4" s="533"/>
      <c r="D4" s="533"/>
      <c r="E4" s="533"/>
      <c r="F4" s="533"/>
      <c r="G4" s="533"/>
      <c r="H4" s="533"/>
      <c r="I4" s="533"/>
      <c r="J4" s="533"/>
      <c r="K4" s="533"/>
      <c r="L4" s="315"/>
      <c r="M4" s="134"/>
    </row>
    <row r="5" spans="1:13" s="129" customFormat="1" x14ac:dyDescent="0.25">
      <c r="B5" s="533" t="s">
        <v>708</v>
      </c>
      <c r="C5" s="533"/>
      <c r="D5" s="533"/>
      <c r="E5" s="533"/>
      <c r="F5" s="533"/>
      <c r="G5" s="533"/>
      <c r="H5" s="533"/>
      <c r="I5" s="533"/>
      <c r="J5" s="533"/>
      <c r="K5" s="533"/>
      <c r="L5" s="315"/>
      <c r="M5" s="134"/>
    </row>
    <row r="6" spans="1:13" s="129" customFormat="1" x14ac:dyDescent="0.25">
      <c r="B6" s="533" t="s">
        <v>709</v>
      </c>
      <c r="C6" s="533"/>
      <c r="D6" s="533"/>
      <c r="E6" s="533"/>
      <c r="F6" s="533"/>
      <c r="G6" s="533"/>
      <c r="H6" s="533"/>
      <c r="I6" s="533"/>
      <c r="J6" s="533"/>
      <c r="K6" s="533"/>
      <c r="L6" s="315"/>
      <c r="M6" s="134"/>
    </row>
    <row r="7" spans="1:13" s="129" customFormat="1" x14ac:dyDescent="0.25">
      <c r="B7" s="533" t="s">
        <v>710</v>
      </c>
      <c r="C7" s="533"/>
      <c r="D7" s="533"/>
      <c r="E7" s="533"/>
      <c r="F7" s="533"/>
      <c r="G7" s="533"/>
      <c r="H7" s="533"/>
      <c r="I7" s="533"/>
      <c r="J7" s="533"/>
      <c r="K7" s="533"/>
      <c r="L7" s="315"/>
      <c r="M7" s="134"/>
    </row>
    <row r="8" spans="1:13" x14ac:dyDescent="0.25">
      <c r="B8" s="314"/>
      <c r="C8" s="314"/>
      <c r="D8" s="314"/>
      <c r="E8" s="314"/>
      <c r="F8" s="314"/>
      <c r="G8" s="314"/>
      <c r="H8" s="314"/>
      <c r="I8" s="314"/>
      <c r="J8" s="314"/>
      <c r="K8" s="314"/>
      <c r="L8" s="314"/>
      <c r="M8" s="133"/>
    </row>
    <row r="9" spans="1:13" x14ac:dyDescent="0.25">
      <c r="B9" s="513" t="s">
        <v>651</v>
      </c>
      <c r="C9" s="513"/>
      <c r="D9" s="513"/>
      <c r="E9" s="513"/>
      <c r="F9" s="513"/>
      <c r="G9" s="513"/>
      <c r="H9" s="513"/>
      <c r="I9" s="513"/>
      <c r="J9" s="513"/>
      <c r="K9" s="513"/>
      <c r="L9" s="513"/>
      <c r="M9" s="135"/>
    </row>
    <row r="10" spans="1:13" x14ac:dyDescent="0.25">
      <c r="B10" s="513" t="s">
        <v>652</v>
      </c>
      <c r="C10" s="513"/>
      <c r="D10" s="513"/>
      <c r="E10" s="513" t="s">
        <v>653</v>
      </c>
      <c r="F10" s="513"/>
      <c r="G10" s="513"/>
      <c r="H10" s="513" t="s">
        <v>654</v>
      </c>
      <c r="I10" s="513"/>
      <c r="J10" s="316" t="s">
        <v>655</v>
      </c>
      <c r="K10" s="317" t="s">
        <v>656</v>
      </c>
      <c r="L10" s="316" t="s">
        <v>657</v>
      </c>
      <c r="M10" s="133"/>
    </row>
    <row r="11" spans="1:13" ht="64.2" customHeight="1" x14ac:dyDescent="0.25">
      <c r="B11" s="532" t="s">
        <v>690</v>
      </c>
      <c r="C11" s="532"/>
      <c r="D11" s="532"/>
      <c r="E11" s="526" t="s">
        <v>658</v>
      </c>
      <c r="F11" s="526"/>
      <c r="G11" s="526"/>
      <c r="H11" s="526" t="s">
        <v>659</v>
      </c>
      <c r="I11" s="526"/>
      <c r="J11" s="318" t="s">
        <v>688</v>
      </c>
      <c r="K11" s="329"/>
      <c r="L11" s="327"/>
      <c r="M11" s="133"/>
    </row>
    <row r="12" spans="1:13" x14ac:dyDescent="0.25">
      <c r="B12" s="513" t="s">
        <v>660</v>
      </c>
      <c r="C12" s="513"/>
      <c r="D12" s="513"/>
      <c r="E12" s="513"/>
      <c r="F12" s="513"/>
      <c r="G12" s="513"/>
      <c r="H12" s="513"/>
      <c r="I12" s="513"/>
      <c r="J12" s="513"/>
      <c r="K12" s="513"/>
      <c r="L12" s="513"/>
      <c r="M12" s="135"/>
    </row>
    <row r="13" spans="1:13" x14ac:dyDescent="0.25">
      <c r="B13" s="513" t="s">
        <v>652</v>
      </c>
      <c r="C13" s="513"/>
      <c r="D13" s="513"/>
      <c r="E13" s="513" t="s">
        <v>653</v>
      </c>
      <c r="F13" s="513"/>
      <c r="G13" s="513"/>
      <c r="H13" s="513" t="s">
        <v>654</v>
      </c>
      <c r="I13" s="513"/>
      <c r="J13" s="316" t="s">
        <v>655</v>
      </c>
      <c r="K13" s="317" t="s">
        <v>656</v>
      </c>
      <c r="L13" s="316" t="s">
        <v>657</v>
      </c>
      <c r="M13" s="133"/>
    </row>
    <row r="14" spans="1:13" ht="54" customHeight="1" x14ac:dyDescent="0.25">
      <c r="B14" s="522" t="s">
        <v>691</v>
      </c>
      <c r="C14" s="522"/>
      <c r="D14" s="522"/>
      <c r="E14" s="526" t="s">
        <v>685</v>
      </c>
      <c r="F14" s="526"/>
      <c r="G14" s="526"/>
      <c r="H14" s="526" t="s">
        <v>661</v>
      </c>
      <c r="I14" s="526"/>
      <c r="J14" s="527" t="s">
        <v>689</v>
      </c>
      <c r="K14" s="529"/>
      <c r="L14" s="327"/>
      <c r="M14" s="136"/>
    </row>
    <row r="15" spans="1:13" ht="48.75" customHeight="1" x14ac:dyDescent="0.25">
      <c r="B15" s="522" t="s">
        <v>692</v>
      </c>
      <c r="C15" s="522"/>
      <c r="D15" s="522"/>
      <c r="E15" s="526"/>
      <c r="F15" s="526"/>
      <c r="G15" s="526"/>
      <c r="H15" s="526"/>
      <c r="I15" s="526"/>
      <c r="J15" s="528"/>
      <c r="K15" s="530"/>
      <c r="L15" s="327"/>
      <c r="M15" s="133"/>
    </row>
    <row r="16" spans="1:13" ht="41.25" customHeight="1" x14ac:dyDescent="0.25">
      <c r="B16" s="522" t="s">
        <v>693</v>
      </c>
      <c r="C16" s="522"/>
      <c r="D16" s="522"/>
      <c r="E16" s="526"/>
      <c r="F16" s="526"/>
      <c r="G16" s="526"/>
      <c r="H16" s="526"/>
      <c r="I16" s="526"/>
      <c r="J16" s="528"/>
      <c r="K16" s="530"/>
      <c r="L16" s="327"/>
      <c r="M16" s="133"/>
    </row>
    <row r="17" spans="2:13" ht="39.75" customHeight="1" x14ac:dyDescent="0.25">
      <c r="B17" s="522" t="s">
        <v>694</v>
      </c>
      <c r="C17" s="522"/>
      <c r="D17" s="522"/>
      <c r="E17" s="526"/>
      <c r="F17" s="526"/>
      <c r="G17" s="526"/>
      <c r="H17" s="526"/>
      <c r="I17" s="526"/>
      <c r="J17" s="528"/>
      <c r="K17" s="530"/>
      <c r="L17" s="327"/>
      <c r="M17" s="137"/>
    </row>
    <row r="18" spans="2:13" ht="27.75" customHeight="1" x14ac:dyDescent="0.25">
      <c r="B18" s="522" t="s">
        <v>695</v>
      </c>
      <c r="C18" s="522"/>
      <c r="D18" s="522"/>
      <c r="E18" s="526"/>
      <c r="F18" s="526"/>
      <c r="G18" s="526"/>
      <c r="H18" s="526"/>
      <c r="I18" s="526"/>
      <c r="J18" s="528"/>
      <c r="K18" s="530"/>
      <c r="L18" s="328"/>
      <c r="M18" s="133"/>
    </row>
    <row r="19" spans="2:13" ht="51" customHeight="1" x14ac:dyDescent="0.25">
      <c r="B19" s="522" t="s">
        <v>696</v>
      </c>
      <c r="C19" s="522"/>
      <c r="D19" s="522"/>
      <c r="E19" s="526"/>
      <c r="F19" s="526"/>
      <c r="G19" s="526"/>
      <c r="H19" s="526"/>
      <c r="I19" s="526"/>
      <c r="J19" s="528"/>
      <c r="K19" s="530"/>
      <c r="L19" s="327"/>
      <c r="M19" s="133"/>
    </row>
    <row r="20" spans="2:13" ht="29.25" customHeight="1" x14ac:dyDescent="0.25">
      <c r="B20" s="522" t="s">
        <v>697</v>
      </c>
      <c r="C20" s="522"/>
      <c r="D20" s="522"/>
      <c r="E20" s="526"/>
      <c r="F20" s="526"/>
      <c r="G20" s="526"/>
      <c r="H20" s="526"/>
      <c r="I20" s="526"/>
      <c r="J20" s="528"/>
      <c r="K20" s="531"/>
      <c r="L20" s="327"/>
      <c r="M20" s="138"/>
    </row>
    <row r="21" spans="2:13" x14ac:dyDescent="0.25">
      <c r="B21" s="513" t="s">
        <v>662</v>
      </c>
      <c r="C21" s="513"/>
      <c r="D21" s="513"/>
      <c r="E21" s="513"/>
      <c r="F21" s="513"/>
      <c r="G21" s="513"/>
      <c r="H21" s="513"/>
      <c r="I21" s="513"/>
      <c r="J21" s="513"/>
      <c r="K21" s="513"/>
      <c r="L21" s="513"/>
      <c r="M21" s="135"/>
    </row>
    <row r="22" spans="2:13" x14ac:dyDescent="0.25">
      <c r="B22" s="513" t="s">
        <v>652</v>
      </c>
      <c r="C22" s="513"/>
      <c r="D22" s="513"/>
      <c r="E22" s="513" t="s">
        <v>653</v>
      </c>
      <c r="F22" s="513"/>
      <c r="G22" s="513"/>
      <c r="H22" s="513" t="s">
        <v>654</v>
      </c>
      <c r="I22" s="513"/>
      <c r="J22" s="316" t="s">
        <v>655</v>
      </c>
      <c r="K22" s="317" t="s">
        <v>656</v>
      </c>
      <c r="L22" s="316" t="s">
        <v>657</v>
      </c>
      <c r="M22" s="133"/>
    </row>
    <row r="23" spans="2:13" ht="41.25" customHeight="1" x14ac:dyDescent="0.25">
      <c r="B23" s="522" t="s">
        <v>698</v>
      </c>
      <c r="C23" s="522"/>
      <c r="D23" s="522"/>
      <c r="E23" s="526" t="s">
        <v>663</v>
      </c>
      <c r="F23" s="526"/>
      <c r="G23" s="526"/>
      <c r="H23" s="520" t="s">
        <v>664</v>
      </c>
      <c r="I23" s="520"/>
      <c r="J23" s="521" t="s">
        <v>705</v>
      </c>
      <c r="K23" s="514"/>
      <c r="L23" s="326"/>
      <c r="M23" s="133"/>
    </row>
    <row r="24" spans="2:13" ht="55.5" customHeight="1" x14ac:dyDescent="0.25">
      <c r="B24" s="522" t="s">
        <v>699</v>
      </c>
      <c r="C24" s="522"/>
      <c r="D24" s="522"/>
      <c r="E24" s="526"/>
      <c r="F24" s="526"/>
      <c r="G24" s="526"/>
      <c r="H24" s="520"/>
      <c r="I24" s="520"/>
      <c r="J24" s="521"/>
      <c r="K24" s="515"/>
      <c r="L24" s="326"/>
      <c r="M24" s="133"/>
    </row>
    <row r="25" spans="2:13" ht="76.5" customHeight="1" x14ac:dyDescent="0.25">
      <c r="B25" s="522" t="s">
        <v>700</v>
      </c>
      <c r="C25" s="522"/>
      <c r="D25" s="522"/>
      <c r="E25" s="526"/>
      <c r="F25" s="526"/>
      <c r="G25" s="526"/>
      <c r="H25" s="520"/>
      <c r="I25" s="520"/>
      <c r="J25" s="521"/>
      <c r="K25" s="515"/>
      <c r="L25" s="326"/>
      <c r="M25" s="133"/>
    </row>
    <row r="26" spans="2:13" ht="27" customHeight="1" x14ac:dyDescent="0.25">
      <c r="B26" s="522" t="s">
        <v>701</v>
      </c>
      <c r="C26" s="522"/>
      <c r="D26" s="522"/>
      <c r="E26" s="526"/>
      <c r="F26" s="526"/>
      <c r="G26" s="526"/>
      <c r="H26" s="520"/>
      <c r="I26" s="520"/>
      <c r="J26" s="521"/>
      <c r="K26" s="515"/>
      <c r="L26" s="326"/>
      <c r="M26" s="139"/>
    </row>
    <row r="27" spans="2:13" ht="73.5" customHeight="1" x14ac:dyDescent="0.25">
      <c r="B27" s="522" t="s">
        <v>702</v>
      </c>
      <c r="C27" s="522"/>
      <c r="D27" s="522"/>
      <c r="E27" s="526"/>
      <c r="F27" s="526"/>
      <c r="G27" s="526"/>
      <c r="H27" s="520"/>
      <c r="I27" s="520"/>
      <c r="J27" s="521"/>
      <c r="K27" s="515"/>
      <c r="L27" s="326"/>
      <c r="M27" s="139"/>
    </row>
    <row r="28" spans="2:13" ht="48" customHeight="1" x14ac:dyDescent="0.25">
      <c r="B28" s="522" t="s">
        <v>703</v>
      </c>
      <c r="C28" s="522"/>
      <c r="D28" s="522"/>
      <c r="E28" s="526"/>
      <c r="F28" s="526"/>
      <c r="G28" s="526"/>
      <c r="H28" s="520"/>
      <c r="I28" s="520"/>
      <c r="J28" s="521"/>
      <c r="K28" s="515"/>
      <c r="L28" s="326"/>
      <c r="M28" s="133"/>
    </row>
    <row r="29" spans="2:13" ht="72.75" customHeight="1" x14ac:dyDescent="0.25">
      <c r="B29" s="522" t="s">
        <v>704</v>
      </c>
      <c r="C29" s="522"/>
      <c r="D29" s="522"/>
      <c r="E29" s="526"/>
      <c r="F29" s="526"/>
      <c r="G29" s="526"/>
      <c r="H29" s="520"/>
      <c r="I29" s="520"/>
      <c r="J29" s="521"/>
      <c r="K29" s="516"/>
      <c r="L29" s="326"/>
      <c r="M29" s="139"/>
    </row>
    <row r="30" spans="2:13" x14ac:dyDescent="0.25">
      <c r="B30" s="513" t="s">
        <v>665</v>
      </c>
      <c r="C30" s="513"/>
      <c r="D30" s="513"/>
      <c r="E30" s="513"/>
      <c r="F30" s="513"/>
      <c r="G30" s="513"/>
      <c r="H30" s="513"/>
      <c r="I30" s="513"/>
      <c r="J30" s="513"/>
      <c r="K30" s="513"/>
      <c r="L30" s="513"/>
      <c r="M30" s="135"/>
    </row>
    <row r="31" spans="2:13" x14ac:dyDescent="0.25">
      <c r="B31" s="513" t="s">
        <v>652</v>
      </c>
      <c r="C31" s="513"/>
      <c r="D31" s="513"/>
      <c r="E31" s="513" t="s">
        <v>653</v>
      </c>
      <c r="F31" s="513"/>
      <c r="G31" s="513"/>
      <c r="H31" s="513" t="s">
        <v>654</v>
      </c>
      <c r="I31" s="513"/>
      <c r="J31" s="513"/>
      <c r="K31" s="317" t="s">
        <v>711</v>
      </c>
      <c r="L31" s="316" t="s">
        <v>657</v>
      </c>
      <c r="M31" s="133"/>
    </row>
    <row r="32" spans="2:13" ht="69" customHeight="1" x14ac:dyDescent="0.25">
      <c r="B32" s="520" t="s">
        <v>666</v>
      </c>
      <c r="C32" s="520"/>
      <c r="D32" s="520"/>
      <c r="E32" s="520" t="s">
        <v>667</v>
      </c>
      <c r="F32" s="520"/>
      <c r="G32" s="520"/>
      <c r="H32" s="520" t="s">
        <v>668</v>
      </c>
      <c r="I32" s="520"/>
      <c r="J32" s="520"/>
      <c r="K32" s="107"/>
      <c r="L32" s="311"/>
      <c r="M32" s="133"/>
    </row>
    <row r="34" spans="2:17" x14ac:dyDescent="0.25">
      <c r="B34" s="517" t="s">
        <v>669</v>
      </c>
      <c r="C34" s="301" t="s">
        <v>670</v>
      </c>
      <c r="D34" s="302"/>
      <c r="E34" s="302"/>
      <c r="F34" s="302"/>
      <c r="G34" s="302"/>
      <c r="H34" s="302"/>
      <c r="I34" s="524" t="s">
        <v>671</v>
      </c>
      <c r="J34" s="524" t="s">
        <v>672</v>
      </c>
      <c r="K34" s="524" t="s">
        <v>673</v>
      </c>
      <c r="L34" s="304"/>
      <c r="M34" s="524" t="s">
        <v>674</v>
      </c>
      <c r="N34" s="524" t="s">
        <v>675</v>
      </c>
      <c r="O34" s="131"/>
    </row>
    <row r="35" spans="2:17" x14ac:dyDescent="0.25">
      <c r="B35" s="518"/>
      <c r="C35" s="524" t="s">
        <v>676</v>
      </c>
      <c r="D35" s="524"/>
      <c r="E35" s="524" t="s">
        <v>677</v>
      </c>
      <c r="F35" s="524"/>
      <c r="G35" s="524" t="s">
        <v>678</v>
      </c>
      <c r="H35" s="524"/>
      <c r="I35" s="524"/>
      <c r="J35" s="524"/>
      <c r="K35" s="524"/>
      <c r="L35" s="524" t="s">
        <v>679</v>
      </c>
      <c r="M35" s="524"/>
      <c r="N35" s="524"/>
      <c r="O35" s="131"/>
    </row>
    <row r="36" spans="2:17" x14ac:dyDescent="0.25">
      <c r="B36" s="518"/>
      <c r="C36" s="303" t="s">
        <v>680</v>
      </c>
      <c r="D36" s="303" t="s">
        <v>681</v>
      </c>
      <c r="E36" s="303" t="s">
        <v>680</v>
      </c>
      <c r="F36" s="303" t="s">
        <v>682</v>
      </c>
      <c r="G36" s="303" t="s">
        <v>680</v>
      </c>
      <c r="H36" s="303" t="s">
        <v>682</v>
      </c>
      <c r="I36" s="524"/>
      <c r="J36" s="524"/>
      <c r="K36" s="524"/>
      <c r="L36" s="524"/>
      <c r="M36" s="524"/>
      <c r="N36" s="524"/>
      <c r="O36" s="131"/>
    </row>
    <row r="37" spans="2:17" ht="27.75" customHeight="1" x14ac:dyDescent="0.25">
      <c r="B37" s="519"/>
      <c r="C37" s="305">
        <f>+K11</f>
        <v>0</v>
      </c>
      <c r="D37" s="306">
        <v>0.5</v>
      </c>
      <c r="E37" s="306">
        <f>+K14</f>
        <v>0</v>
      </c>
      <c r="F37" s="306">
        <v>0.3</v>
      </c>
      <c r="G37" s="306">
        <f>+K23</f>
        <v>0</v>
      </c>
      <c r="H37" s="306">
        <v>0.2</v>
      </c>
      <c r="I37" s="307">
        <f>D37+F37+H37</f>
        <v>1</v>
      </c>
      <c r="J37" s="306">
        <f>5*D37+5*F37+5*H37</f>
        <v>5</v>
      </c>
      <c r="K37" s="308">
        <f>(C37*D37+E37*F37+G37*H37)</f>
        <v>0</v>
      </c>
      <c r="L37" s="330"/>
      <c r="M37" s="309">
        <f>IF(OR(C37&lt;&gt;"",E37&lt;&gt;"",G37&lt;&gt;""),K37/J37,"")</f>
        <v>0</v>
      </c>
      <c r="N37" s="310" t="str">
        <f>IF(M37&lt;&gt;"",IF(M37&gt;0.75,"I inovatyvumo lygis",IF(M37&gt;0.5,"II inovatyvumo lygis",IF(M37&gt;0.3,"III inovatyvumo lygis",IF(M37&lt;=0.3,"IV inovatyvumo lygis")))),"V inovatyvumo lygis")</f>
        <v>IV inovatyvumo lygis</v>
      </c>
      <c r="O37" s="131"/>
      <c r="P37" s="130" t="s">
        <v>717</v>
      </c>
    </row>
    <row r="38" spans="2:17" x14ac:dyDescent="0.25">
      <c r="B38" s="525" t="s">
        <v>683</v>
      </c>
      <c r="C38" s="525"/>
      <c r="D38" s="525"/>
      <c r="E38" s="525"/>
      <c r="F38" s="525"/>
      <c r="G38" s="525"/>
      <c r="H38" s="525"/>
      <c r="I38" s="525"/>
      <c r="J38" s="525"/>
      <c r="K38" s="525"/>
      <c r="L38" s="525"/>
      <c r="M38" s="525"/>
      <c r="N38" s="525"/>
      <c r="O38" s="525"/>
      <c r="P38" s="525"/>
      <c r="Q38" s="525"/>
    </row>
    <row r="39" spans="2:17" x14ac:dyDescent="0.25">
      <c r="B39" s="523" t="s">
        <v>712</v>
      </c>
      <c r="C39" s="523"/>
      <c r="D39" s="523"/>
      <c r="E39" s="523"/>
      <c r="F39" s="523"/>
      <c r="G39" s="523"/>
      <c r="H39" s="523"/>
      <c r="I39" s="523"/>
      <c r="J39" s="523"/>
      <c r="K39" s="523"/>
      <c r="L39" s="523"/>
      <c r="M39" s="523"/>
      <c r="N39" s="523"/>
      <c r="O39" s="523"/>
      <c r="P39" s="523"/>
      <c r="Q39" s="523"/>
    </row>
    <row r="40" spans="2:17" x14ac:dyDescent="0.25">
      <c r="B40" s="523" t="s">
        <v>713</v>
      </c>
      <c r="C40" s="523"/>
      <c r="D40" s="523"/>
      <c r="E40" s="523"/>
      <c r="F40" s="523"/>
      <c r="G40" s="523"/>
      <c r="H40" s="523"/>
      <c r="I40" s="523"/>
      <c r="J40" s="523"/>
      <c r="K40" s="523"/>
      <c r="L40" s="523"/>
      <c r="M40" s="523"/>
      <c r="N40" s="523"/>
      <c r="O40" s="523"/>
      <c r="P40" s="523"/>
      <c r="Q40" s="523"/>
    </row>
    <row r="41" spans="2:17" x14ac:dyDescent="0.25">
      <c r="B41" s="523" t="s">
        <v>714</v>
      </c>
      <c r="C41" s="523"/>
      <c r="D41" s="523"/>
      <c r="E41" s="523"/>
      <c r="F41" s="523"/>
      <c r="G41" s="523"/>
      <c r="H41" s="523"/>
      <c r="I41" s="523"/>
      <c r="J41" s="523"/>
      <c r="K41" s="523"/>
      <c r="L41" s="523"/>
      <c r="M41" s="523"/>
      <c r="N41" s="523"/>
      <c r="O41" s="523"/>
      <c r="P41" s="523"/>
      <c r="Q41" s="523"/>
    </row>
    <row r="42" spans="2:17" x14ac:dyDescent="0.25">
      <c r="B42" s="523" t="s">
        <v>715</v>
      </c>
      <c r="C42" s="523"/>
      <c r="D42" s="523"/>
      <c r="E42" s="523"/>
      <c r="F42" s="523"/>
      <c r="G42" s="523"/>
      <c r="H42" s="523"/>
      <c r="I42" s="523"/>
      <c r="J42" s="523"/>
      <c r="K42" s="523"/>
      <c r="L42" s="523"/>
      <c r="M42" s="523"/>
      <c r="N42" s="523"/>
      <c r="O42" s="523"/>
      <c r="P42" s="523"/>
      <c r="Q42" s="523"/>
    </row>
    <row r="43" spans="2:17" x14ac:dyDescent="0.25">
      <c r="B43" s="523" t="s">
        <v>716</v>
      </c>
      <c r="C43" s="523"/>
      <c r="D43" s="523"/>
      <c r="E43" s="523"/>
      <c r="F43" s="523"/>
      <c r="G43" s="523"/>
      <c r="H43" s="523"/>
      <c r="I43" s="523"/>
      <c r="J43" s="523"/>
      <c r="K43" s="523"/>
      <c r="L43" s="523"/>
      <c r="M43" s="523"/>
      <c r="N43" s="523"/>
      <c r="O43" s="523"/>
      <c r="P43" s="523"/>
      <c r="Q43" s="523"/>
    </row>
  </sheetData>
  <sheetProtection algorithmName="SHA-512" hashValue="S5hb7aR/nHcEGo2xD5BKSm1tHKloiLFMLWVllv4+vfWq7s/Gpn6fdwnyM+DSfRUlnrWSd0tFk0ZkLx1C0/d6CQ==" saltValue="zalApQtteuMe66n/FNSROw==" spinCount="100000" sheet="1" objects="1" scenarios="1" formatRows="0"/>
  <mergeCells count="65">
    <mergeCell ref="B9:L9"/>
    <mergeCell ref="B3:K3"/>
    <mergeCell ref="B4:K4"/>
    <mergeCell ref="B5:K5"/>
    <mergeCell ref="B6:K6"/>
    <mergeCell ref="B7:K7"/>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17:D17"/>
    <mergeCell ref="B18:D18"/>
    <mergeCell ref="B19:D19"/>
    <mergeCell ref="B20:D20"/>
    <mergeCell ref="B28:D28"/>
    <mergeCell ref="B29:D29"/>
    <mergeCell ref="B22:D22"/>
    <mergeCell ref="E22:G22"/>
    <mergeCell ref="H22:I22"/>
    <mergeCell ref="B23:D23"/>
    <mergeCell ref="E23:G29"/>
    <mergeCell ref="H23:I29"/>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topLeftCell="A22" zoomScaleNormal="100" workbookViewId="0">
      <selection activeCell="B33" sqref="B33"/>
    </sheetView>
  </sheetViews>
  <sheetFormatPr defaultColWidth="78.69921875" defaultRowHeight="15.6" x14ac:dyDescent="0.3"/>
  <cols>
    <col min="1" max="1" width="7" style="149" customWidth="1"/>
    <col min="2" max="2" width="116.69921875" style="149" customWidth="1"/>
    <col min="3" max="3" width="26.09765625" style="1" customWidth="1"/>
    <col min="4" max="16384" width="78.69921875" style="1"/>
  </cols>
  <sheetData>
    <row r="2" spans="1:3" x14ac:dyDescent="0.3">
      <c r="A2" s="150" t="s">
        <v>313</v>
      </c>
      <c r="B2" s="145" t="s">
        <v>201</v>
      </c>
    </row>
    <row r="3" spans="1:3" ht="30" customHeight="1" x14ac:dyDescent="0.3">
      <c r="A3" s="151" t="s">
        <v>74</v>
      </c>
      <c r="B3" s="146" t="s">
        <v>147</v>
      </c>
      <c r="C3" s="143" t="s">
        <v>200</v>
      </c>
    </row>
    <row r="4" spans="1:3" x14ac:dyDescent="0.3">
      <c r="A4" s="152" t="s">
        <v>366</v>
      </c>
      <c r="B4" s="147" t="s">
        <v>202</v>
      </c>
      <c r="C4" s="144"/>
    </row>
    <row r="5" spans="1:3" ht="46.8" x14ac:dyDescent="0.3">
      <c r="A5" s="152" t="s">
        <v>367</v>
      </c>
      <c r="B5" s="147" t="s">
        <v>181</v>
      </c>
      <c r="C5" s="144"/>
    </row>
    <row r="6" spans="1:3" ht="31.2" x14ac:dyDescent="0.3">
      <c r="A6" s="152" t="s">
        <v>368</v>
      </c>
      <c r="B6" s="147" t="s">
        <v>182</v>
      </c>
      <c r="C6" s="144"/>
    </row>
    <row r="7" spans="1:3" ht="31.2" x14ac:dyDescent="0.3">
      <c r="A7" s="152" t="s">
        <v>369</v>
      </c>
      <c r="B7" s="147" t="s">
        <v>183</v>
      </c>
      <c r="C7" s="144"/>
    </row>
    <row r="8" spans="1:3" ht="31.2" x14ac:dyDescent="0.3">
      <c r="A8" s="152" t="s">
        <v>370</v>
      </c>
      <c r="B8" s="147" t="s">
        <v>184</v>
      </c>
      <c r="C8" s="144"/>
    </row>
    <row r="9" spans="1:3" ht="46.8" x14ac:dyDescent="0.3">
      <c r="A9" s="152" t="s">
        <v>371</v>
      </c>
      <c r="B9" s="147" t="s">
        <v>185</v>
      </c>
      <c r="C9" s="144"/>
    </row>
    <row r="10" spans="1:3" ht="50.25" customHeight="1" x14ac:dyDescent="0.3">
      <c r="A10" s="152" t="s">
        <v>372</v>
      </c>
      <c r="B10" s="147" t="s">
        <v>186</v>
      </c>
      <c r="C10" s="144"/>
    </row>
    <row r="11" spans="1:3" ht="31.2" x14ac:dyDescent="0.3">
      <c r="A11" s="152" t="s">
        <v>373</v>
      </c>
      <c r="B11" s="147" t="s">
        <v>187</v>
      </c>
      <c r="C11" s="144"/>
    </row>
    <row r="12" spans="1:3" x14ac:dyDescent="0.3">
      <c r="A12" s="152" t="s">
        <v>374</v>
      </c>
      <c r="B12" s="147" t="s">
        <v>188</v>
      </c>
      <c r="C12" s="144"/>
    </row>
    <row r="13" spans="1:3" ht="31.2" x14ac:dyDescent="0.3">
      <c r="A13" s="152" t="s">
        <v>375</v>
      </c>
      <c r="B13" s="147" t="s">
        <v>203</v>
      </c>
      <c r="C13" s="144"/>
    </row>
    <row r="14" spans="1:3" x14ac:dyDescent="0.3">
      <c r="A14" s="152" t="s">
        <v>376</v>
      </c>
      <c r="B14" s="147" t="s">
        <v>189</v>
      </c>
      <c r="C14" s="144"/>
    </row>
    <row r="15" spans="1:3" ht="62.4" x14ac:dyDescent="0.3">
      <c r="A15" s="152" t="s">
        <v>377</v>
      </c>
      <c r="B15" s="147" t="s">
        <v>204</v>
      </c>
      <c r="C15" s="144"/>
    </row>
    <row r="16" spans="1:3" ht="46.8" x14ac:dyDescent="0.3">
      <c r="A16" s="152" t="s">
        <v>378</v>
      </c>
      <c r="B16" s="147" t="s">
        <v>190</v>
      </c>
      <c r="C16" s="144"/>
    </row>
    <row r="17" spans="1:4" x14ac:dyDescent="0.3">
      <c r="A17" s="152" t="s">
        <v>379</v>
      </c>
      <c r="B17" s="147" t="s">
        <v>191</v>
      </c>
      <c r="C17" s="144"/>
    </row>
    <row r="18" spans="1:4" x14ac:dyDescent="0.3">
      <c r="A18" s="152" t="s">
        <v>380</v>
      </c>
      <c r="B18" s="147" t="s">
        <v>192</v>
      </c>
      <c r="C18" s="144"/>
    </row>
    <row r="19" spans="1:4" x14ac:dyDescent="0.3">
      <c r="A19" s="152" t="s">
        <v>381</v>
      </c>
      <c r="B19" s="147" t="s">
        <v>205</v>
      </c>
      <c r="C19" s="144"/>
    </row>
    <row r="20" spans="1:4" x14ac:dyDescent="0.3">
      <c r="A20" s="152" t="s">
        <v>382</v>
      </c>
      <c r="B20" s="147" t="s">
        <v>193</v>
      </c>
      <c r="C20" s="144"/>
    </row>
    <row r="21" spans="1:4" ht="31.2" x14ac:dyDescent="0.3">
      <c r="A21" s="152" t="s">
        <v>383</v>
      </c>
      <c r="B21" s="147" t="s">
        <v>194</v>
      </c>
      <c r="C21" s="144"/>
    </row>
    <row r="22" spans="1:4" x14ac:dyDescent="0.3">
      <c r="A22" s="152" t="s">
        <v>384</v>
      </c>
      <c r="B22" s="147" t="s">
        <v>195</v>
      </c>
      <c r="C22" s="144"/>
    </row>
    <row r="23" spans="1:4" x14ac:dyDescent="0.3">
      <c r="A23" s="152" t="s">
        <v>385</v>
      </c>
      <c r="B23" s="147" t="s">
        <v>196</v>
      </c>
      <c r="C23" s="144"/>
    </row>
    <row r="24" spans="1:4" ht="46.8" x14ac:dyDescent="0.3">
      <c r="A24" s="152" t="s">
        <v>386</v>
      </c>
      <c r="B24" s="147" t="s">
        <v>197</v>
      </c>
      <c r="C24" s="144"/>
    </row>
    <row r="25" spans="1:4" ht="31.2" x14ac:dyDescent="0.3">
      <c r="A25" s="152" t="s">
        <v>387</v>
      </c>
      <c r="B25" s="147" t="s">
        <v>198</v>
      </c>
      <c r="C25" s="144"/>
    </row>
    <row r="26" spans="1:4" ht="78.75" customHeight="1" x14ac:dyDescent="0.3">
      <c r="A26" s="152" t="s">
        <v>388</v>
      </c>
      <c r="B26" s="219" t="s">
        <v>934</v>
      </c>
      <c r="C26" s="144"/>
      <c r="D26" s="5"/>
    </row>
    <row r="27" spans="1:4" x14ac:dyDescent="0.3">
      <c r="A27" s="152" t="s">
        <v>389</v>
      </c>
      <c r="B27" s="147" t="s">
        <v>199</v>
      </c>
      <c r="C27" s="144"/>
    </row>
    <row r="28" spans="1:4" ht="31.2" x14ac:dyDescent="0.3">
      <c r="A28" s="152" t="s">
        <v>390</v>
      </c>
      <c r="B28" s="255" t="s">
        <v>869</v>
      </c>
      <c r="C28" s="270"/>
      <c r="D28" s="5"/>
    </row>
    <row r="29" spans="1:4" ht="31.2" x14ac:dyDescent="0.3">
      <c r="A29" s="152" t="s">
        <v>415</v>
      </c>
      <c r="B29" s="255" t="s">
        <v>720</v>
      </c>
      <c r="C29" s="270"/>
      <c r="D29" s="5"/>
    </row>
    <row r="30" spans="1:4" ht="31.2" x14ac:dyDescent="0.3">
      <c r="A30" s="152" t="s">
        <v>718</v>
      </c>
      <c r="B30" s="255" t="s">
        <v>835</v>
      </c>
      <c r="C30" s="271"/>
      <c r="D30" s="5"/>
    </row>
    <row r="31" spans="1:4" ht="31.2" x14ac:dyDescent="0.3">
      <c r="A31" s="152" t="s">
        <v>719</v>
      </c>
      <c r="B31" s="255" t="s">
        <v>870</v>
      </c>
      <c r="C31" s="271"/>
      <c r="D31" s="5"/>
    </row>
    <row r="32" spans="1:4" x14ac:dyDescent="0.3">
      <c r="A32" s="153"/>
      <c r="B32" s="154"/>
      <c r="C32" s="271"/>
    </row>
    <row r="33" spans="2:2" x14ac:dyDescent="0.3">
      <c r="B33" s="148"/>
    </row>
    <row r="34" spans="2:2" x14ac:dyDescent="0.3">
      <c r="B34" s="148"/>
    </row>
    <row r="35" spans="2:2" x14ac:dyDescent="0.3">
      <c r="B35" s="148"/>
    </row>
    <row r="36" spans="2:2" x14ac:dyDescent="0.3">
      <c r="B36" s="148"/>
    </row>
    <row r="37" spans="2:2" x14ac:dyDescent="0.3">
      <c r="B37" s="148"/>
    </row>
    <row r="38" spans="2:2" x14ac:dyDescent="0.3">
      <c r="B38" s="148"/>
    </row>
    <row r="39" spans="2:2" x14ac:dyDescent="0.3">
      <c r="B39" s="148"/>
    </row>
    <row r="40" spans="2:2" x14ac:dyDescent="0.3">
      <c r="B40" s="148"/>
    </row>
    <row r="41" spans="2:2" x14ac:dyDescent="0.3">
      <c r="B41" s="148"/>
    </row>
    <row r="42" spans="2:2" x14ac:dyDescent="0.3">
      <c r="B42" s="148"/>
    </row>
    <row r="43" spans="2:2" x14ac:dyDescent="0.3">
      <c r="B43" s="148"/>
    </row>
  </sheetData>
  <sheetProtection algorithmName="SHA-512" hashValue="iRUQ50LgXrguiLlbSDQ/tWz4/Pp6Z85HNa9zevK4i0eWIYlkQ7G51SVKofy/8z0GzqmCldRlOzLSYok7nILhNw==" saltValue="NaWoxonB1XaUUkm6zNAA/w==" spinCount="100000" sheet="1" objects="1" scenarios="1" formatRows="0"/>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abSelected="1" topLeftCell="A3" zoomScale="85" zoomScaleNormal="85" workbookViewId="0">
      <selection activeCell="B31" sqref="B31"/>
    </sheetView>
  </sheetViews>
  <sheetFormatPr defaultColWidth="12.59765625" defaultRowHeight="13.2" x14ac:dyDescent="0.25"/>
  <cols>
    <col min="1" max="1" width="6.59765625" style="209" customWidth="1"/>
    <col min="2" max="2" width="156.19921875" style="214" customWidth="1"/>
    <col min="3" max="3" width="14.19921875" style="209" customWidth="1"/>
    <col min="4" max="11" width="7.59765625" style="209" customWidth="1"/>
    <col min="12" max="16384" width="12.59765625" style="209"/>
  </cols>
  <sheetData>
    <row r="2" spans="1:10" x14ac:dyDescent="0.25">
      <c r="A2" s="207" t="s">
        <v>314</v>
      </c>
      <c r="B2" s="208" t="s">
        <v>551</v>
      </c>
    </row>
    <row r="3" spans="1:10" ht="26.4" x14ac:dyDescent="0.25">
      <c r="A3" s="210" t="s">
        <v>143</v>
      </c>
      <c r="B3" s="210" t="s">
        <v>141</v>
      </c>
      <c r="C3" s="210" t="s">
        <v>142</v>
      </c>
    </row>
    <row r="4" spans="1:10" x14ac:dyDescent="0.25">
      <c r="A4" s="322" t="s">
        <v>416</v>
      </c>
      <c r="B4" s="323" t="s">
        <v>884</v>
      </c>
      <c r="C4" s="211"/>
      <c r="E4" s="534"/>
      <c r="F4" s="534"/>
      <c r="G4" s="534"/>
      <c r="H4" s="534"/>
      <c r="I4" s="534"/>
      <c r="J4" s="534"/>
    </row>
    <row r="5" spans="1:10" x14ac:dyDescent="0.25">
      <c r="A5" s="322" t="s">
        <v>417</v>
      </c>
      <c r="B5" s="323" t="s">
        <v>885</v>
      </c>
      <c r="C5" s="211"/>
      <c r="E5" s="534"/>
      <c r="F5" s="534"/>
      <c r="G5" s="534"/>
      <c r="H5" s="534"/>
      <c r="I5" s="534"/>
      <c r="J5" s="534"/>
    </row>
    <row r="6" spans="1:10" x14ac:dyDescent="0.25">
      <c r="A6" s="322" t="s">
        <v>418</v>
      </c>
      <c r="B6" s="323" t="s">
        <v>886</v>
      </c>
      <c r="C6" s="211"/>
      <c r="E6" s="534"/>
      <c r="F6" s="534"/>
      <c r="G6" s="534"/>
      <c r="H6" s="534"/>
      <c r="I6" s="534"/>
      <c r="J6" s="534"/>
    </row>
    <row r="7" spans="1:10" x14ac:dyDescent="0.25">
      <c r="A7" s="322" t="s">
        <v>419</v>
      </c>
      <c r="B7" s="323" t="s">
        <v>887</v>
      </c>
      <c r="C7" s="211"/>
      <c r="E7" s="534"/>
      <c r="F7" s="534"/>
      <c r="G7" s="534"/>
      <c r="H7" s="534"/>
      <c r="I7" s="534"/>
      <c r="J7" s="534"/>
    </row>
    <row r="8" spans="1:10" ht="39.6" x14ac:dyDescent="0.25">
      <c r="A8" s="322" t="s">
        <v>420</v>
      </c>
      <c r="B8" s="323" t="s">
        <v>888</v>
      </c>
      <c r="C8" s="211"/>
      <c r="E8" s="534"/>
      <c r="F8" s="534"/>
      <c r="G8" s="534"/>
      <c r="H8" s="534"/>
      <c r="I8" s="534"/>
      <c r="J8" s="534"/>
    </row>
    <row r="9" spans="1:10" x14ac:dyDescent="0.25">
      <c r="A9" s="322" t="s">
        <v>421</v>
      </c>
      <c r="B9" s="323" t="s">
        <v>889</v>
      </c>
      <c r="C9" s="211"/>
      <c r="E9" s="534"/>
      <c r="F9" s="534"/>
      <c r="G9" s="534"/>
      <c r="H9" s="534"/>
      <c r="I9" s="534"/>
      <c r="J9" s="534"/>
    </row>
    <row r="10" spans="1:10" x14ac:dyDescent="0.25">
      <c r="A10" s="322" t="s">
        <v>422</v>
      </c>
      <c r="B10" s="323" t="s">
        <v>890</v>
      </c>
      <c r="C10" s="211"/>
      <c r="E10" s="534"/>
      <c r="F10" s="534"/>
      <c r="G10" s="534"/>
      <c r="H10" s="534"/>
      <c r="I10" s="534"/>
      <c r="J10" s="534"/>
    </row>
    <row r="11" spans="1:10" ht="52.8" x14ac:dyDescent="0.25">
      <c r="A11" s="322" t="s">
        <v>423</v>
      </c>
      <c r="B11" s="323" t="s">
        <v>891</v>
      </c>
      <c r="C11" s="211"/>
      <c r="E11" s="534"/>
      <c r="F11" s="534"/>
      <c r="G11" s="534"/>
      <c r="H11" s="534"/>
      <c r="I11" s="534"/>
      <c r="J11" s="534"/>
    </row>
    <row r="12" spans="1:10" x14ac:dyDescent="0.25">
      <c r="A12" s="322" t="s">
        <v>424</v>
      </c>
      <c r="B12" s="323" t="s">
        <v>892</v>
      </c>
      <c r="C12" s="211"/>
      <c r="E12" s="534"/>
      <c r="F12" s="534"/>
      <c r="G12" s="534"/>
      <c r="H12" s="534"/>
      <c r="I12" s="534"/>
      <c r="J12" s="534"/>
    </row>
    <row r="13" spans="1:10" x14ac:dyDescent="0.25">
      <c r="A13" s="322" t="s">
        <v>425</v>
      </c>
      <c r="B13" s="323" t="s">
        <v>893</v>
      </c>
      <c r="C13" s="211"/>
      <c r="E13" s="534"/>
      <c r="F13" s="534"/>
      <c r="G13" s="534"/>
      <c r="H13" s="534"/>
      <c r="I13" s="534"/>
      <c r="J13" s="534"/>
    </row>
    <row r="14" spans="1:10" x14ac:dyDescent="0.25">
      <c r="A14" s="322" t="s">
        <v>426</v>
      </c>
      <c r="B14" s="324" t="s">
        <v>894</v>
      </c>
      <c r="C14" s="211"/>
      <c r="E14" s="534"/>
      <c r="F14" s="534"/>
      <c r="G14" s="534"/>
      <c r="H14" s="534"/>
      <c r="I14" s="534"/>
      <c r="J14" s="534"/>
    </row>
    <row r="15" spans="1:10" x14ac:dyDescent="0.25">
      <c r="A15" s="322" t="s">
        <v>427</v>
      </c>
      <c r="B15" s="323" t="s">
        <v>895</v>
      </c>
      <c r="C15" s="211"/>
      <c r="E15" s="534"/>
      <c r="F15" s="534"/>
      <c r="G15" s="534"/>
      <c r="H15" s="534"/>
      <c r="I15" s="534"/>
      <c r="J15" s="534"/>
    </row>
    <row r="16" spans="1:10" x14ac:dyDescent="0.25">
      <c r="A16" s="322" t="s">
        <v>428</v>
      </c>
      <c r="B16" s="323" t="s">
        <v>896</v>
      </c>
      <c r="C16" s="211"/>
      <c r="E16" s="534"/>
      <c r="F16" s="534"/>
      <c r="G16" s="534"/>
      <c r="H16" s="534"/>
      <c r="I16" s="534"/>
      <c r="J16" s="534"/>
    </row>
    <row r="17" spans="1:11" x14ac:dyDescent="0.25">
      <c r="A17" s="322" t="s">
        <v>429</v>
      </c>
      <c r="B17" s="323" t="s">
        <v>897</v>
      </c>
      <c r="C17" s="211"/>
      <c r="E17" s="534"/>
      <c r="F17" s="534"/>
      <c r="G17" s="534"/>
      <c r="H17" s="534"/>
      <c r="I17" s="534"/>
      <c r="J17" s="534"/>
      <c r="K17" s="212"/>
    </row>
    <row r="18" spans="1:11" x14ac:dyDescent="0.25">
      <c r="A18" s="322" t="s">
        <v>430</v>
      </c>
      <c r="B18" s="323" t="s">
        <v>898</v>
      </c>
      <c r="C18" s="211"/>
    </row>
    <row r="19" spans="1:11" x14ac:dyDescent="0.25">
      <c r="A19" s="322" t="s">
        <v>431</v>
      </c>
      <c r="B19" s="323" t="s">
        <v>899</v>
      </c>
      <c r="C19" s="211"/>
    </row>
    <row r="20" spans="1:11" ht="26.4" x14ac:dyDescent="0.25">
      <c r="A20" s="322" t="s">
        <v>432</v>
      </c>
      <c r="B20" s="323" t="s">
        <v>900</v>
      </c>
      <c r="C20" s="211"/>
    </row>
    <row r="21" spans="1:11" x14ac:dyDescent="0.25">
      <c r="A21" s="322" t="s">
        <v>433</v>
      </c>
      <c r="B21" s="323" t="s">
        <v>901</v>
      </c>
      <c r="C21" s="213"/>
    </row>
    <row r="22" spans="1:11" ht="39.6" x14ac:dyDescent="0.25">
      <c r="A22" s="322" t="s">
        <v>434</v>
      </c>
      <c r="B22" s="323" t="s">
        <v>903</v>
      </c>
      <c r="C22" s="213"/>
    </row>
    <row r="23" spans="1:11" ht="26.4" x14ac:dyDescent="0.25">
      <c r="A23" s="322" t="s">
        <v>435</v>
      </c>
      <c r="B23" s="323" t="s">
        <v>902</v>
      </c>
      <c r="C23" s="213"/>
    </row>
    <row r="24" spans="1:11" x14ac:dyDescent="0.25">
      <c r="A24" s="322" t="s">
        <v>436</v>
      </c>
      <c r="B24" s="323" t="s">
        <v>904</v>
      </c>
      <c r="C24" s="213"/>
    </row>
    <row r="25" spans="1:11" ht="26.4" x14ac:dyDescent="0.25">
      <c r="A25" s="322" t="s">
        <v>437</v>
      </c>
      <c r="B25" s="323" t="s">
        <v>905</v>
      </c>
      <c r="C25" s="213"/>
    </row>
    <row r="26" spans="1:11" ht="26.4" x14ac:dyDescent="0.25">
      <c r="A26" s="322" t="s">
        <v>438</v>
      </c>
      <c r="B26" s="323" t="s">
        <v>906</v>
      </c>
      <c r="C26" s="213"/>
    </row>
    <row r="27" spans="1:11" ht="26.4" x14ac:dyDescent="0.25">
      <c r="A27" s="322" t="s">
        <v>439</v>
      </c>
      <c r="B27" s="323" t="s">
        <v>907</v>
      </c>
      <c r="C27" s="213"/>
    </row>
    <row r="28" spans="1:11" ht="57" customHeight="1" x14ac:dyDescent="0.25">
      <c r="A28" s="322" t="s">
        <v>440</v>
      </c>
      <c r="B28" s="323" t="s">
        <v>910</v>
      </c>
      <c r="C28" s="213"/>
    </row>
    <row r="29" spans="1:11" ht="52.8" x14ac:dyDescent="0.25">
      <c r="A29" s="322" t="s">
        <v>911</v>
      </c>
      <c r="B29" s="325" t="s">
        <v>921</v>
      </c>
      <c r="C29" s="213"/>
    </row>
    <row r="30" spans="1:11" ht="105.6" x14ac:dyDescent="0.25">
      <c r="A30" s="322" t="s">
        <v>912</v>
      </c>
      <c r="B30" s="323" t="s">
        <v>908</v>
      </c>
      <c r="C30" s="213"/>
    </row>
    <row r="31" spans="1:11" ht="52.8" x14ac:dyDescent="0.25">
      <c r="A31" s="322" t="s">
        <v>913</v>
      </c>
      <c r="B31" s="323" t="s">
        <v>909</v>
      </c>
      <c r="C31" s="213"/>
    </row>
    <row r="32" spans="1:11" x14ac:dyDescent="0.25">
      <c r="A32" s="319" t="s">
        <v>914</v>
      </c>
      <c r="B32" s="320"/>
      <c r="C32" s="213"/>
    </row>
    <row r="33" spans="1:3" x14ac:dyDescent="0.25">
      <c r="A33" s="319" t="s">
        <v>915</v>
      </c>
      <c r="B33" s="320"/>
      <c r="C33" s="213"/>
    </row>
    <row r="34" spans="1:3" x14ac:dyDescent="0.25">
      <c r="A34" s="319" t="s">
        <v>916</v>
      </c>
      <c r="B34" s="320"/>
      <c r="C34" s="213"/>
    </row>
    <row r="35" spans="1:3" x14ac:dyDescent="0.25">
      <c r="A35" s="319" t="s">
        <v>917</v>
      </c>
      <c r="B35" s="320"/>
      <c r="C35" s="213"/>
    </row>
    <row r="36" spans="1:3" x14ac:dyDescent="0.25">
      <c r="A36" s="319" t="s">
        <v>918</v>
      </c>
      <c r="B36" s="320"/>
      <c r="C36" s="213"/>
    </row>
    <row r="37" spans="1:3" x14ac:dyDescent="0.25">
      <c r="A37" s="319" t="s">
        <v>919</v>
      </c>
      <c r="B37" s="320"/>
      <c r="C37" s="213"/>
    </row>
    <row r="38" spans="1:3" x14ac:dyDescent="0.25">
      <c r="A38" s="319" t="s">
        <v>920</v>
      </c>
      <c r="B38" s="320"/>
      <c r="C38" s="213"/>
    </row>
  </sheetData>
  <sheetProtection algorithmName="SHA-512" hashValue="/mBzH25kyjdCw7xItYYnzYfSsTLC1kBJiBgfkTIZj/nDhDncL3KRQnvddsXJUijLgsCa/5OIQ9Br8cSQRNt5Dw==" saltValue="HUL2OqZFSFwcml/+P+XGfw=="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B3" sqref="B3"/>
    </sheetView>
  </sheetViews>
  <sheetFormatPr defaultColWidth="12.59765625" defaultRowHeight="15.6" x14ac:dyDescent="0.3"/>
  <cols>
    <col min="1" max="1" width="6.59765625" style="102" customWidth="1"/>
    <col min="2" max="2" width="96.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91" t="s">
        <v>441</v>
      </c>
      <c r="B2" s="42" t="s">
        <v>144</v>
      </c>
    </row>
    <row r="3" spans="1:2" ht="65.400000000000006" customHeight="1" thickBot="1" x14ac:dyDescent="0.35">
      <c r="A3" s="16"/>
      <c r="B3" s="93" t="s">
        <v>552</v>
      </c>
    </row>
    <row r="4" spans="1:2" ht="30" customHeight="1" x14ac:dyDescent="0.3">
      <c r="A4" s="94"/>
      <c r="B4" s="95"/>
    </row>
    <row r="5" spans="1:2" x14ac:dyDescent="0.3">
      <c r="A5" s="92" t="s">
        <v>443</v>
      </c>
      <c r="B5" s="96" t="s">
        <v>145</v>
      </c>
    </row>
    <row r="6" spans="1:2" ht="31.2" x14ac:dyDescent="0.3">
      <c r="A6" s="92" t="s">
        <v>444</v>
      </c>
      <c r="B6" s="97" t="s">
        <v>244</v>
      </c>
    </row>
    <row r="7" spans="1:2" x14ac:dyDescent="0.3">
      <c r="A7" s="92" t="s">
        <v>445</v>
      </c>
      <c r="B7" s="98" t="s">
        <v>442</v>
      </c>
    </row>
    <row r="8" spans="1:2" ht="31.2" x14ac:dyDescent="0.3">
      <c r="A8" s="92" t="s">
        <v>446</v>
      </c>
      <c r="B8" s="98" t="s">
        <v>474</v>
      </c>
    </row>
    <row r="9" spans="1:2" ht="124.8" x14ac:dyDescent="0.3">
      <c r="A9" s="92" t="s">
        <v>447</v>
      </c>
      <c r="B9" s="97" t="s">
        <v>455</v>
      </c>
    </row>
    <row r="10" spans="1:2" ht="31.2" x14ac:dyDescent="0.3">
      <c r="A10" s="92" t="s">
        <v>448</v>
      </c>
      <c r="B10" s="97" t="s">
        <v>456</v>
      </c>
    </row>
    <row r="11" spans="1:2" ht="31.2" x14ac:dyDescent="0.3">
      <c r="A11" s="92" t="s">
        <v>449</v>
      </c>
      <c r="B11" s="97" t="s">
        <v>457</v>
      </c>
    </row>
    <row r="12" spans="1:2" ht="62.4" x14ac:dyDescent="0.3">
      <c r="A12" s="92" t="s">
        <v>450</v>
      </c>
      <c r="B12" s="97" t="s">
        <v>151</v>
      </c>
    </row>
    <row r="13" spans="1:2" ht="46.8" x14ac:dyDescent="0.3">
      <c r="A13" s="92" t="s">
        <v>451</v>
      </c>
      <c r="B13" s="97" t="s">
        <v>458</v>
      </c>
    </row>
    <row r="14" spans="1:2" ht="46.8" x14ac:dyDescent="0.3">
      <c r="A14" s="92" t="s">
        <v>452</v>
      </c>
      <c r="B14" s="97" t="s">
        <v>152</v>
      </c>
    </row>
    <row r="15" spans="1:2" ht="46.8" x14ac:dyDescent="0.3">
      <c r="A15" s="92" t="s">
        <v>453</v>
      </c>
      <c r="B15" s="98" t="s">
        <v>243</v>
      </c>
    </row>
    <row r="16" spans="1:2" ht="46.95" customHeight="1" x14ac:dyDescent="0.3">
      <c r="A16" s="92" t="s">
        <v>454</v>
      </c>
      <c r="B16" s="98" t="s">
        <v>982</v>
      </c>
    </row>
    <row r="17" spans="1:2" ht="93.6" x14ac:dyDescent="0.3">
      <c r="A17" s="92" t="s">
        <v>477</v>
      </c>
      <c r="B17" s="98" t="s">
        <v>463</v>
      </c>
    </row>
    <row r="18" spans="1:2" ht="93.6" x14ac:dyDescent="0.3">
      <c r="A18" s="92" t="s">
        <v>478</v>
      </c>
      <c r="B18" s="98" t="s">
        <v>464</v>
      </c>
    </row>
    <row r="19" spans="1:2" x14ac:dyDescent="0.3">
      <c r="A19" s="92" t="s">
        <v>479</v>
      </c>
      <c r="B19" s="98" t="s">
        <v>465</v>
      </c>
    </row>
    <row r="20" spans="1:2" ht="46.8" x14ac:dyDescent="0.3">
      <c r="A20" s="92" t="s">
        <v>480</v>
      </c>
      <c r="B20" s="98" t="s">
        <v>466</v>
      </c>
    </row>
    <row r="21" spans="1:2" x14ac:dyDescent="0.3">
      <c r="A21" s="92" t="s">
        <v>481</v>
      </c>
      <c r="B21" s="98" t="s">
        <v>467</v>
      </c>
    </row>
    <row r="22" spans="1:2" x14ac:dyDescent="0.3">
      <c r="A22" s="92" t="s">
        <v>483</v>
      </c>
      <c r="B22" s="99" t="s">
        <v>146</v>
      </c>
    </row>
    <row r="23" spans="1:2" ht="31.2" x14ac:dyDescent="0.3">
      <c r="A23" s="92" t="s">
        <v>484</v>
      </c>
      <c r="B23" s="100" t="s">
        <v>475</v>
      </c>
    </row>
    <row r="24" spans="1:2" ht="93.6" x14ac:dyDescent="0.3">
      <c r="A24" s="92" t="s">
        <v>485</v>
      </c>
      <c r="B24" s="100" t="s">
        <v>459</v>
      </c>
    </row>
    <row r="25" spans="1:2" ht="31.2" x14ac:dyDescent="0.3">
      <c r="A25" s="92" t="s">
        <v>486</v>
      </c>
      <c r="B25" s="100" t="s">
        <v>460</v>
      </c>
    </row>
    <row r="26" spans="1:2" ht="46.8" x14ac:dyDescent="0.3">
      <c r="A26" s="92" t="s">
        <v>487</v>
      </c>
      <c r="B26" s="100" t="s">
        <v>461</v>
      </c>
    </row>
    <row r="27" spans="1:2" ht="46.8" x14ac:dyDescent="0.3">
      <c r="A27" s="92" t="s">
        <v>488</v>
      </c>
      <c r="B27" s="100" t="s">
        <v>462</v>
      </c>
    </row>
    <row r="28" spans="1:2" ht="46.8" x14ac:dyDescent="0.3">
      <c r="A28" s="92" t="s">
        <v>489</v>
      </c>
      <c r="B28" s="100" t="s">
        <v>476</v>
      </c>
    </row>
    <row r="29" spans="1:2" ht="31.2" x14ac:dyDescent="0.3">
      <c r="A29" s="92" t="s">
        <v>490</v>
      </c>
      <c r="B29" s="100" t="s">
        <v>482</v>
      </c>
    </row>
    <row r="30" spans="1:2" ht="46.8" x14ac:dyDescent="0.3">
      <c r="A30" s="92" t="s">
        <v>491</v>
      </c>
      <c r="B30" s="100" t="s">
        <v>470</v>
      </c>
    </row>
    <row r="31" spans="1:2" ht="46.8" x14ac:dyDescent="0.3">
      <c r="A31" s="92" t="s">
        <v>492</v>
      </c>
      <c r="B31" s="100" t="s">
        <v>468</v>
      </c>
    </row>
    <row r="32" spans="1:2" x14ac:dyDescent="0.3">
      <c r="A32" s="92" t="s">
        <v>493</v>
      </c>
      <c r="B32" s="100" t="s">
        <v>469</v>
      </c>
    </row>
    <row r="33" spans="1:2" ht="31.2" x14ac:dyDescent="0.3">
      <c r="A33" s="92" t="s">
        <v>494</v>
      </c>
      <c r="B33" s="100" t="s">
        <v>473</v>
      </c>
    </row>
    <row r="34" spans="1:2" ht="31.2" x14ac:dyDescent="0.3">
      <c r="A34" s="92" t="s">
        <v>495</v>
      </c>
      <c r="B34" s="100" t="s">
        <v>471</v>
      </c>
    </row>
    <row r="35" spans="1:2" ht="156" x14ac:dyDescent="0.3">
      <c r="A35" s="92" t="s">
        <v>496</v>
      </c>
      <c r="B35" s="100" t="s">
        <v>472</v>
      </c>
    </row>
    <row r="36" spans="1:2" x14ac:dyDescent="0.3">
      <c r="A36" s="101"/>
    </row>
    <row r="37" spans="1:2" ht="78.599999999999994" customHeight="1" x14ac:dyDescent="0.3">
      <c r="A37" s="535" t="s">
        <v>316</v>
      </c>
      <c r="B37" s="535"/>
    </row>
  </sheetData>
  <sheetProtection algorithmName="SHA-512" hashValue="7hh4fn9DEBcjRU/dn3rhHoUvSOrQTYrIiVwczQcMgDdGE9Sp1O7z0yiJeH+jHR18uBZ+h6hIhIJXY6CBWQKRAw==" saltValue="Ja0JlzxoK5SPL3yyoASn2A==" spinCount="100000" sheet="1" objects="1" scenarios="1" formatRows="0"/>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7" zoomScale="59" workbookViewId="0">
      <selection activeCell="B9" sqref="B9:C9"/>
    </sheetView>
  </sheetViews>
  <sheetFormatPr defaultColWidth="8.69921875" defaultRowHeight="13.8"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103"/>
      <c r="B1" s="76"/>
      <c r="C1" s="76"/>
      <c r="D1" s="76"/>
      <c r="E1" s="76"/>
      <c r="F1" s="76"/>
      <c r="G1" s="76"/>
      <c r="H1" s="76"/>
      <c r="I1" s="76"/>
      <c r="J1" s="76"/>
      <c r="K1" s="76"/>
      <c r="L1" s="76"/>
      <c r="M1" s="76"/>
      <c r="N1" s="76"/>
      <c r="O1" s="76"/>
      <c r="P1" s="76"/>
      <c r="Q1" s="76"/>
      <c r="R1" s="76"/>
      <c r="S1" s="76"/>
      <c r="T1" s="76"/>
      <c r="U1" s="76"/>
    </row>
    <row r="2" spans="1:21" s="3" customFormat="1" ht="39.6" customHeight="1" x14ac:dyDescent="0.25">
      <c r="A2" s="104" t="s">
        <v>505</v>
      </c>
      <c r="B2" s="540" t="s">
        <v>558</v>
      </c>
      <c r="C2" s="540"/>
      <c r="D2" s="77"/>
      <c r="E2" s="77"/>
      <c r="F2" s="77"/>
      <c r="G2" s="77"/>
      <c r="H2" s="77"/>
      <c r="I2" s="77"/>
      <c r="J2" s="77"/>
      <c r="K2" s="77"/>
      <c r="L2" s="77"/>
      <c r="M2" s="77"/>
      <c r="N2" s="77"/>
      <c r="O2" s="77"/>
      <c r="P2" s="77"/>
      <c r="Q2" s="77"/>
      <c r="R2" s="77"/>
      <c r="S2" s="77"/>
      <c r="T2" s="77"/>
      <c r="U2" s="77"/>
    </row>
    <row r="3" spans="1:21" ht="43.95" customHeight="1" x14ac:dyDescent="0.25">
      <c r="A3" s="76"/>
      <c r="B3" s="541" t="s">
        <v>511</v>
      </c>
      <c r="C3" s="541"/>
      <c r="D3" s="76"/>
      <c r="E3" s="76"/>
      <c r="F3" s="76"/>
      <c r="G3" s="76"/>
      <c r="H3" s="76"/>
      <c r="I3" s="76"/>
      <c r="J3" s="76"/>
      <c r="K3" s="76"/>
      <c r="L3" s="76"/>
      <c r="M3" s="76"/>
      <c r="N3" s="76"/>
      <c r="O3" s="76"/>
      <c r="P3" s="76"/>
      <c r="Q3" s="76"/>
      <c r="R3" s="76"/>
      <c r="S3" s="76"/>
      <c r="T3" s="76"/>
      <c r="U3" s="76"/>
    </row>
    <row r="4" spans="1:21" ht="22.95" customHeight="1" x14ac:dyDescent="0.25">
      <c r="A4" s="76"/>
      <c r="B4" s="105" t="s">
        <v>498</v>
      </c>
      <c r="C4" s="265"/>
      <c r="D4" s="76"/>
      <c r="E4" s="76"/>
      <c r="F4" s="76"/>
      <c r="G4" s="76"/>
      <c r="H4" s="76"/>
      <c r="I4" s="76"/>
      <c r="J4" s="76"/>
      <c r="K4" s="76"/>
      <c r="L4" s="76"/>
      <c r="M4" s="76"/>
      <c r="N4" s="76"/>
      <c r="O4" s="76"/>
      <c r="P4" s="76"/>
      <c r="Q4" s="76"/>
      <c r="R4" s="76"/>
      <c r="S4" s="76"/>
      <c r="T4" s="76"/>
      <c r="U4" s="76"/>
    </row>
    <row r="5" spans="1:21" ht="23.4" customHeight="1" x14ac:dyDescent="0.25">
      <c r="A5" s="76"/>
      <c r="B5" s="105" t="s">
        <v>499</v>
      </c>
      <c r="C5" s="265"/>
      <c r="D5" s="76"/>
      <c r="E5" s="76"/>
      <c r="F5" s="76"/>
      <c r="G5" s="76"/>
      <c r="H5" s="76"/>
      <c r="I5" s="76"/>
      <c r="J5" s="76"/>
      <c r="K5" s="76"/>
      <c r="L5" s="76"/>
      <c r="M5" s="76"/>
      <c r="N5" s="76"/>
      <c r="O5" s="76"/>
      <c r="P5" s="76"/>
      <c r="Q5" s="76"/>
      <c r="R5" s="76"/>
      <c r="S5" s="76"/>
      <c r="T5" s="76"/>
      <c r="U5" s="76"/>
    </row>
    <row r="6" spans="1:21" ht="28.2" customHeight="1" x14ac:dyDescent="0.25">
      <c r="A6" s="76"/>
      <c r="B6" s="539"/>
      <c r="C6" s="539"/>
      <c r="D6" s="76"/>
      <c r="E6" s="76"/>
      <c r="F6" s="76"/>
      <c r="G6" s="76"/>
      <c r="H6" s="76"/>
      <c r="I6" s="76"/>
      <c r="J6" s="76"/>
      <c r="K6" s="76"/>
      <c r="L6" s="76"/>
      <c r="M6" s="76"/>
      <c r="N6" s="76"/>
      <c r="O6" s="76"/>
      <c r="P6" s="76"/>
      <c r="Q6" s="76"/>
      <c r="R6" s="76"/>
      <c r="S6" s="76"/>
      <c r="T6" s="76"/>
      <c r="U6" s="76"/>
    </row>
    <row r="7" spans="1:21" ht="18.600000000000001" customHeight="1" x14ac:dyDescent="0.25">
      <c r="A7" s="76"/>
      <c r="B7" s="536" t="s">
        <v>503</v>
      </c>
      <c r="C7" s="536"/>
      <c r="D7" s="76"/>
      <c r="E7" s="76"/>
      <c r="F7" s="76"/>
      <c r="G7" s="76"/>
      <c r="H7" s="76"/>
      <c r="I7" s="76"/>
      <c r="J7" s="76"/>
      <c r="K7" s="76"/>
      <c r="L7" s="76"/>
      <c r="M7" s="76"/>
      <c r="N7" s="76"/>
      <c r="O7" s="76"/>
      <c r="P7" s="76"/>
      <c r="Q7" s="76"/>
      <c r="R7" s="76"/>
      <c r="S7" s="76"/>
      <c r="T7" s="76"/>
      <c r="U7" s="76"/>
    </row>
    <row r="8" spans="1:21" ht="93.6" customHeight="1" x14ac:dyDescent="0.25">
      <c r="A8" s="76"/>
      <c r="B8" s="321" t="s">
        <v>504</v>
      </c>
      <c r="C8" s="265"/>
      <c r="D8" s="76"/>
      <c r="E8" s="76"/>
      <c r="F8" s="76"/>
      <c r="G8" s="76"/>
      <c r="H8" s="76"/>
      <c r="I8" s="76"/>
      <c r="J8" s="76"/>
      <c r="K8" s="76"/>
      <c r="L8" s="76"/>
      <c r="M8" s="76"/>
      <c r="N8" s="76"/>
      <c r="O8" s="76"/>
      <c r="P8" s="76"/>
      <c r="Q8" s="76"/>
      <c r="R8" s="76"/>
      <c r="S8" s="76"/>
      <c r="T8" s="76"/>
      <c r="U8" s="76"/>
    </row>
    <row r="9" spans="1:21" ht="409.2" customHeight="1" x14ac:dyDescent="0.25">
      <c r="B9" s="537" t="s">
        <v>497</v>
      </c>
      <c r="C9" s="538"/>
      <c r="D9" s="106"/>
      <c r="E9" s="76"/>
      <c r="F9" s="76"/>
      <c r="G9" s="76"/>
      <c r="H9" s="76"/>
      <c r="I9" s="76"/>
      <c r="J9" s="76"/>
      <c r="K9" s="76"/>
      <c r="L9" s="76"/>
      <c r="M9" s="76"/>
      <c r="N9" s="76"/>
      <c r="O9" s="76"/>
      <c r="P9" s="76"/>
      <c r="Q9" s="76"/>
      <c r="R9" s="76"/>
      <c r="S9" s="76"/>
      <c r="T9" s="76"/>
      <c r="U9" s="76"/>
    </row>
    <row r="10" spans="1:21" s="76" customFormat="1" x14ac:dyDescent="0.25"/>
    <row r="11" spans="1:21" s="76" customFormat="1" x14ac:dyDescent="0.25"/>
    <row r="12" spans="1:21" s="76" customFormat="1" ht="37.950000000000003" customHeight="1" x14ac:dyDescent="0.25">
      <c r="B12" s="265"/>
      <c r="C12" s="265"/>
    </row>
    <row r="13" spans="1:21" s="76" customFormat="1" x14ac:dyDescent="0.25"/>
    <row r="14" spans="1:21" s="76" customFormat="1" x14ac:dyDescent="0.25"/>
    <row r="15" spans="1:21" s="76"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dimension ref="A1:Q27"/>
  <sheetViews>
    <sheetView workbookViewId="0">
      <selection activeCell="D5" sqref="D5"/>
    </sheetView>
  </sheetViews>
  <sheetFormatPr defaultRowHeight="13.8" x14ac:dyDescent="0.25"/>
  <cols>
    <col min="2" max="2" width="41.59765625" customWidth="1"/>
    <col min="3" max="3" width="46.19921875" customWidth="1"/>
    <col min="4" max="4" width="40.19921875" customWidth="1"/>
  </cols>
  <sheetData>
    <row r="1" spans="1:17" x14ac:dyDescent="0.25">
      <c r="A1" s="251"/>
      <c r="B1" s="251"/>
      <c r="C1" s="251"/>
      <c r="D1" s="251"/>
      <c r="E1" s="251"/>
      <c r="F1" s="251"/>
      <c r="G1" s="251"/>
      <c r="H1" s="251"/>
      <c r="I1" s="251"/>
      <c r="J1" s="251"/>
      <c r="K1" s="251"/>
      <c r="L1" s="251"/>
      <c r="M1" s="251"/>
      <c r="N1" s="251"/>
      <c r="O1" s="251"/>
      <c r="P1" s="251"/>
    </row>
    <row r="2" spans="1:17" ht="15.6" x14ac:dyDescent="0.3">
      <c r="A2" s="252" t="s">
        <v>960</v>
      </c>
      <c r="B2" s="77" t="s">
        <v>961</v>
      </c>
      <c r="C2" s="253"/>
      <c r="D2" s="254"/>
      <c r="E2" s="251"/>
      <c r="F2" s="251"/>
      <c r="G2" s="251"/>
      <c r="H2" s="251"/>
      <c r="I2" s="251"/>
      <c r="J2" s="251"/>
      <c r="K2" s="251"/>
      <c r="L2" s="251"/>
      <c r="M2" s="251"/>
      <c r="N2" s="251"/>
      <c r="O2" s="251"/>
      <c r="P2" s="251"/>
    </row>
    <row r="3" spans="1:17" ht="15.6" x14ac:dyDescent="0.3">
      <c r="A3" s="204" t="s">
        <v>74</v>
      </c>
      <c r="B3" s="112" t="s">
        <v>147</v>
      </c>
      <c r="C3" s="112" t="s">
        <v>962</v>
      </c>
      <c r="D3" s="112" t="s">
        <v>963</v>
      </c>
      <c r="E3" s="251"/>
      <c r="F3" s="251"/>
      <c r="G3" s="251"/>
      <c r="H3" s="251"/>
      <c r="I3" s="251"/>
      <c r="J3" s="251"/>
      <c r="K3" s="251"/>
      <c r="L3" s="251"/>
      <c r="M3" s="251"/>
      <c r="N3" s="251"/>
      <c r="O3" s="251"/>
      <c r="P3" s="251"/>
      <c r="Q3" s="251"/>
    </row>
    <row r="4" spans="1:17" ht="39" customHeight="1" x14ac:dyDescent="0.25">
      <c r="A4" s="205" t="s">
        <v>964</v>
      </c>
      <c r="B4" s="114" t="s">
        <v>965</v>
      </c>
      <c r="C4" s="249"/>
      <c r="D4" s="227"/>
      <c r="E4" s="251"/>
      <c r="F4" s="251"/>
      <c r="G4" s="251"/>
      <c r="H4" s="251"/>
      <c r="I4" s="251"/>
      <c r="J4" s="251"/>
      <c r="K4" s="251"/>
      <c r="L4" s="251"/>
      <c r="M4" s="251"/>
      <c r="N4" s="251"/>
      <c r="O4" s="251"/>
      <c r="P4" s="251"/>
      <c r="Q4" s="251"/>
    </row>
    <row r="5" spans="1:17" ht="70.2" customHeight="1" x14ac:dyDescent="0.25">
      <c r="A5" s="205" t="s">
        <v>966</v>
      </c>
      <c r="B5" s="114" t="s">
        <v>967</v>
      </c>
      <c r="C5" s="107"/>
      <c r="D5" s="227"/>
      <c r="E5" s="251"/>
      <c r="F5" s="251"/>
      <c r="G5" s="251"/>
      <c r="H5" s="251"/>
      <c r="I5" s="251"/>
      <c r="J5" s="251"/>
      <c r="K5" s="251"/>
      <c r="L5" s="251"/>
      <c r="M5" s="251"/>
      <c r="N5" s="251"/>
      <c r="O5" s="251"/>
      <c r="P5" s="251"/>
      <c r="Q5" s="251"/>
    </row>
    <row r="6" spans="1:17" ht="120.6" customHeight="1" x14ac:dyDescent="0.25">
      <c r="A6" s="205" t="s">
        <v>968</v>
      </c>
      <c r="B6" s="114" t="s">
        <v>980</v>
      </c>
      <c r="C6" s="107"/>
      <c r="D6" s="227"/>
      <c r="E6" s="251"/>
      <c r="F6" s="251"/>
      <c r="G6" s="251"/>
      <c r="H6" s="251"/>
      <c r="I6" s="251"/>
      <c r="J6" s="251"/>
      <c r="K6" s="251"/>
      <c r="L6" s="251"/>
      <c r="M6" s="251"/>
      <c r="N6" s="251"/>
      <c r="O6" s="251"/>
      <c r="P6" s="251"/>
      <c r="Q6" s="251"/>
    </row>
    <row r="7" spans="1:17" ht="72.599999999999994" customHeight="1" x14ac:dyDescent="0.25">
      <c r="A7" s="205" t="s">
        <v>969</v>
      </c>
      <c r="B7" s="114" t="s">
        <v>981</v>
      </c>
      <c r="C7" s="107"/>
      <c r="D7" s="227"/>
      <c r="E7" s="251"/>
      <c r="F7" s="251"/>
      <c r="G7" s="251"/>
      <c r="H7" s="251"/>
      <c r="I7" s="251"/>
      <c r="J7" s="251"/>
      <c r="K7" s="251"/>
      <c r="L7" s="251"/>
      <c r="M7" s="251"/>
      <c r="N7" s="251"/>
      <c r="O7" s="251"/>
      <c r="P7" s="251"/>
      <c r="Q7" s="251"/>
    </row>
    <row r="8" spans="1:17" ht="51.6" customHeight="1" x14ac:dyDescent="0.25">
      <c r="A8" s="205" t="s">
        <v>970</v>
      </c>
      <c r="B8" s="114" t="s">
        <v>971</v>
      </c>
      <c r="C8" s="249"/>
      <c r="D8" s="227"/>
      <c r="E8" s="251"/>
      <c r="F8" s="251"/>
      <c r="G8" s="251"/>
      <c r="H8" s="251"/>
      <c r="I8" s="251"/>
      <c r="J8" s="251"/>
      <c r="K8" s="251"/>
      <c r="L8" s="251"/>
      <c r="M8" s="251"/>
      <c r="N8" s="251"/>
      <c r="O8" s="251"/>
      <c r="P8" s="251"/>
      <c r="Q8" s="251"/>
    </row>
    <row r="9" spans="1:17" ht="51.6" customHeight="1" x14ac:dyDescent="0.25">
      <c r="A9" s="205" t="s">
        <v>972</v>
      </c>
      <c r="B9" s="114" t="s">
        <v>973</v>
      </c>
      <c r="C9" s="107"/>
      <c r="D9" s="227"/>
      <c r="E9" s="251"/>
      <c r="F9" s="251"/>
      <c r="G9" s="251"/>
      <c r="H9" s="251"/>
      <c r="I9" s="251"/>
      <c r="J9" s="251"/>
      <c r="K9" s="251"/>
      <c r="L9" s="251"/>
      <c r="M9" s="251"/>
      <c r="N9" s="251"/>
      <c r="O9" s="251"/>
      <c r="P9" s="251"/>
      <c r="Q9" s="251"/>
    </row>
    <row r="10" spans="1:17" ht="67.2" customHeight="1" x14ac:dyDescent="0.25">
      <c r="A10" s="205" t="s">
        <v>974</v>
      </c>
      <c r="B10" s="114" t="s">
        <v>975</v>
      </c>
      <c r="C10" s="107"/>
      <c r="D10" s="227"/>
      <c r="E10" s="251"/>
      <c r="F10" s="251"/>
      <c r="G10" s="251"/>
      <c r="H10" s="251"/>
      <c r="I10" s="251"/>
      <c r="J10" s="251"/>
      <c r="K10" s="251"/>
      <c r="L10" s="251"/>
      <c r="M10" s="251"/>
      <c r="N10" s="251"/>
      <c r="O10" s="251"/>
      <c r="P10" s="251"/>
      <c r="Q10" s="251"/>
    </row>
    <row r="11" spans="1:17" ht="67.2" customHeight="1" x14ac:dyDescent="0.25">
      <c r="A11" s="205" t="s">
        <v>976</v>
      </c>
      <c r="B11" s="114" t="s">
        <v>977</v>
      </c>
      <c r="C11" s="250"/>
      <c r="D11" s="227"/>
      <c r="E11" s="251"/>
      <c r="F11" s="251"/>
      <c r="G11" s="251"/>
      <c r="H11" s="251"/>
      <c r="I11" s="251"/>
      <c r="J11" s="251"/>
      <c r="K11" s="251"/>
      <c r="L11" s="251"/>
      <c r="M11" s="251"/>
      <c r="N11" s="251"/>
      <c r="O11" s="251"/>
      <c r="P11" s="251"/>
      <c r="Q11" s="251"/>
    </row>
    <row r="12" spans="1:17" ht="84.6" customHeight="1" x14ac:dyDescent="0.25">
      <c r="A12" s="205" t="s">
        <v>978</v>
      </c>
      <c r="B12" s="114" t="s">
        <v>979</v>
      </c>
      <c r="C12" s="107"/>
      <c r="D12" s="227"/>
      <c r="E12" s="251"/>
      <c r="F12" s="251"/>
      <c r="G12" s="251"/>
      <c r="H12" s="251"/>
      <c r="I12" s="251"/>
      <c r="J12" s="251"/>
      <c r="K12" s="251"/>
      <c r="L12" s="251"/>
      <c r="M12" s="251"/>
      <c r="N12" s="251"/>
      <c r="O12" s="251"/>
      <c r="P12" s="251"/>
      <c r="Q12" s="251"/>
    </row>
    <row r="13" spans="1:17" x14ac:dyDescent="0.25">
      <c r="A13" s="251"/>
      <c r="B13" s="251"/>
      <c r="C13" s="251"/>
      <c r="D13" s="251"/>
      <c r="E13" s="251"/>
      <c r="F13" s="251"/>
      <c r="G13" s="251"/>
      <c r="H13" s="251"/>
      <c r="I13" s="251"/>
      <c r="J13" s="251"/>
      <c r="K13" s="251"/>
      <c r="L13" s="251"/>
      <c r="M13" s="251"/>
      <c r="N13" s="251"/>
      <c r="O13" s="251"/>
      <c r="P13" s="251"/>
      <c r="Q13" s="251"/>
    </row>
    <row r="14" spans="1:17" x14ac:dyDescent="0.25">
      <c r="A14" s="251"/>
      <c r="B14" s="251"/>
      <c r="C14" s="251"/>
      <c r="D14" s="251"/>
      <c r="E14" s="251"/>
      <c r="F14" s="251"/>
      <c r="G14" s="251"/>
      <c r="H14" s="251"/>
      <c r="I14" s="251"/>
      <c r="J14" s="251"/>
      <c r="K14" s="251"/>
      <c r="L14" s="251"/>
      <c r="M14" s="251"/>
      <c r="N14" s="251"/>
      <c r="O14" s="251"/>
      <c r="P14" s="251"/>
      <c r="Q14" s="251"/>
    </row>
    <row r="15" spans="1:17" x14ac:dyDescent="0.25">
      <c r="A15" s="251"/>
      <c r="B15" s="251"/>
      <c r="C15" s="251"/>
      <c r="D15" s="251"/>
      <c r="E15" s="251"/>
      <c r="F15" s="251"/>
      <c r="G15" s="251"/>
      <c r="H15" s="251"/>
      <c r="I15" s="251"/>
      <c r="J15" s="251"/>
      <c r="K15" s="251"/>
      <c r="L15" s="251"/>
      <c r="M15" s="251"/>
      <c r="N15" s="251"/>
      <c r="O15" s="251"/>
      <c r="P15" s="251"/>
      <c r="Q15" s="251"/>
    </row>
    <row r="16" spans="1:17" x14ac:dyDescent="0.25">
      <c r="A16" s="251"/>
      <c r="B16" s="251"/>
      <c r="C16" s="251"/>
      <c r="D16" s="251"/>
      <c r="E16" s="251"/>
      <c r="F16" s="251"/>
      <c r="G16" s="251"/>
      <c r="H16" s="251"/>
      <c r="I16" s="251"/>
      <c r="J16" s="251"/>
      <c r="K16" s="251"/>
      <c r="L16" s="251"/>
      <c r="M16" s="251"/>
      <c r="N16" s="251"/>
      <c r="O16" s="251"/>
      <c r="P16" s="251"/>
      <c r="Q16" s="251"/>
    </row>
    <row r="17" spans="1:17" x14ac:dyDescent="0.25">
      <c r="A17" s="251"/>
      <c r="B17" s="251"/>
      <c r="C17" s="251"/>
      <c r="D17" s="251"/>
      <c r="E17" s="251"/>
      <c r="F17" s="251"/>
      <c r="G17" s="251"/>
      <c r="H17" s="251"/>
      <c r="I17" s="251"/>
      <c r="J17" s="251"/>
      <c r="K17" s="251"/>
      <c r="L17" s="251"/>
      <c r="M17" s="251"/>
      <c r="N17" s="251"/>
      <c r="O17" s="251"/>
      <c r="P17" s="251"/>
      <c r="Q17" s="251"/>
    </row>
    <row r="18" spans="1:17" x14ac:dyDescent="0.25">
      <c r="A18" s="251"/>
      <c r="B18" s="251"/>
      <c r="C18" s="251"/>
      <c r="D18" s="251"/>
      <c r="E18" s="251"/>
      <c r="F18" s="251"/>
      <c r="G18" s="251"/>
      <c r="H18" s="251"/>
      <c r="I18" s="251"/>
      <c r="J18" s="251"/>
      <c r="K18" s="251"/>
      <c r="L18" s="251"/>
      <c r="M18" s="251"/>
      <c r="N18" s="251"/>
      <c r="O18" s="251"/>
      <c r="P18" s="251"/>
      <c r="Q18" s="251"/>
    </row>
    <row r="19" spans="1:17" x14ac:dyDescent="0.25">
      <c r="A19" s="251"/>
      <c r="B19" s="251"/>
      <c r="C19" s="251"/>
      <c r="D19" s="251"/>
      <c r="E19" s="251"/>
      <c r="F19" s="251"/>
      <c r="G19" s="251"/>
      <c r="H19" s="251"/>
      <c r="I19" s="251"/>
      <c r="J19" s="251"/>
      <c r="K19" s="251"/>
      <c r="L19" s="251"/>
      <c r="M19" s="251"/>
      <c r="N19" s="251"/>
      <c r="O19" s="251"/>
      <c r="P19" s="251"/>
      <c r="Q19" s="251"/>
    </row>
    <row r="20" spans="1:17" x14ac:dyDescent="0.25">
      <c r="A20" s="251"/>
      <c r="B20" s="251"/>
      <c r="C20" s="251"/>
      <c r="D20" s="251"/>
      <c r="E20" s="251"/>
      <c r="F20" s="251"/>
      <c r="G20" s="251"/>
      <c r="H20" s="251"/>
      <c r="I20" s="251"/>
      <c r="J20" s="251"/>
      <c r="K20" s="251"/>
      <c r="L20" s="251"/>
      <c r="M20" s="251"/>
      <c r="N20" s="251"/>
      <c r="O20" s="251"/>
      <c r="P20" s="251"/>
      <c r="Q20" s="251"/>
    </row>
    <row r="21" spans="1:17" x14ac:dyDescent="0.25">
      <c r="A21" s="251"/>
      <c r="B21" s="251"/>
      <c r="C21" s="251"/>
      <c r="D21" s="251"/>
      <c r="E21" s="251"/>
      <c r="F21" s="251"/>
      <c r="G21" s="251"/>
      <c r="H21" s="251"/>
      <c r="I21" s="251"/>
      <c r="J21" s="251"/>
      <c r="K21" s="251"/>
      <c r="L21" s="251"/>
      <c r="M21" s="251"/>
      <c r="N21" s="251"/>
      <c r="O21" s="251"/>
      <c r="P21" s="251"/>
      <c r="Q21" s="251"/>
    </row>
    <row r="22" spans="1:17" x14ac:dyDescent="0.25">
      <c r="A22" s="251"/>
      <c r="B22" s="251"/>
      <c r="C22" s="251"/>
      <c r="D22" s="251"/>
      <c r="E22" s="251"/>
      <c r="F22" s="251"/>
      <c r="G22" s="251"/>
      <c r="H22" s="251"/>
      <c r="I22" s="251"/>
      <c r="J22" s="251"/>
      <c r="K22" s="251"/>
      <c r="L22" s="251"/>
      <c r="M22" s="251"/>
      <c r="N22" s="251"/>
      <c r="O22" s="251"/>
      <c r="P22" s="251"/>
      <c r="Q22" s="251"/>
    </row>
    <row r="23" spans="1:17" x14ac:dyDescent="0.25">
      <c r="A23" s="251"/>
      <c r="B23" s="251"/>
      <c r="C23" s="251"/>
      <c r="D23" s="251"/>
      <c r="E23" s="251"/>
      <c r="F23" s="251"/>
      <c r="G23" s="251"/>
      <c r="H23" s="251"/>
      <c r="I23" s="251"/>
      <c r="J23" s="251"/>
      <c r="K23" s="251"/>
      <c r="L23" s="251"/>
      <c r="M23" s="251"/>
      <c r="N23" s="251"/>
      <c r="O23" s="251"/>
      <c r="P23" s="251"/>
      <c r="Q23" s="251"/>
    </row>
    <row r="24" spans="1:17" x14ac:dyDescent="0.25">
      <c r="A24" s="251"/>
      <c r="B24" s="251"/>
      <c r="C24" s="251"/>
      <c r="D24" s="251"/>
      <c r="E24" s="251"/>
      <c r="F24" s="251"/>
      <c r="G24" s="251"/>
      <c r="H24" s="251"/>
      <c r="I24" s="251"/>
      <c r="J24" s="251"/>
      <c r="K24" s="251"/>
      <c r="L24" s="251"/>
      <c r="M24" s="251"/>
      <c r="N24" s="251"/>
      <c r="O24" s="251"/>
      <c r="P24" s="251"/>
      <c r="Q24" s="251"/>
    </row>
    <row r="25" spans="1:17" x14ac:dyDescent="0.25">
      <c r="A25" s="251"/>
      <c r="B25" s="251"/>
      <c r="C25" s="251"/>
      <c r="D25" s="251"/>
      <c r="E25" s="251"/>
      <c r="F25" s="251"/>
      <c r="G25" s="251"/>
      <c r="H25" s="251"/>
      <c r="I25" s="251"/>
      <c r="J25" s="251"/>
      <c r="K25" s="251"/>
      <c r="L25" s="251"/>
      <c r="M25" s="251"/>
      <c r="N25" s="251"/>
      <c r="O25" s="251"/>
      <c r="P25" s="251"/>
      <c r="Q25" s="251"/>
    </row>
    <row r="26" spans="1:17" x14ac:dyDescent="0.25">
      <c r="A26" s="251"/>
      <c r="B26" s="251"/>
      <c r="C26" s="251"/>
      <c r="D26" s="251"/>
      <c r="E26" s="251"/>
      <c r="F26" s="251"/>
      <c r="G26" s="251"/>
      <c r="H26" s="251"/>
      <c r="I26" s="251"/>
      <c r="J26" s="251"/>
      <c r="K26" s="251"/>
      <c r="L26" s="251"/>
      <c r="M26" s="251"/>
      <c r="N26" s="251"/>
      <c r="O26" s="251"/>
      <c r="P26" s="251"/>
      <c r="Q26" s="251"/>
    </row>
    <row r="27" spans="1:17" x14ac:dyDescent="0.25">
      <c r="A27" s="251"/>
      <c r="B27" s="251"/>
      <c r="C27" s="251"/>
      <c r="D27" s="251"/>
      <c r="E27" s="251"/>
      <c r="F27" s="251"/>
      <c r="G27" s="251"/>
      <c r="H27" s="251"/>
      <c r="I27" s="251"/>
      <c r="J27" s="251"/>
      <c r="K27" s="251"/>
      <c r="L27" s="251"/>
      <c r="M27" s="251"/>
      <c r="N27" s="251"/>
      <c r="O27" s="251"/>
      <c r="P27" s="251"/>
      <c r="Q27" s="251"/>
    </row>
  </sheetData>
  <sheetProtection algorithmName="SHA-512" hashValue="R9q2PH/tiiPCha9wfxVsZL8ioSbJiBD5zP5/YvwGngICJHojP8pQBNXbaTLZsgame6l12OY6UAX7Auv7+SRI+g==" saltValue="hfY8eHgz23YY46/VsZRNqw=="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dimension ref="A1:C288"/>
  <sheetViews>
    <sheetView workbookViewId="0">
      <selection activeCell="E25" sqref="E25"/>
    </sheetView>
  </sheetViews>
  <sheetFormatPr defaultRowHeight="13.8" x14ac:dyDescent="0.25"/>
  <sheetData>
    <row r="1" spans="1:3" ht="15.6" x14ac:dyDescent="0.25">
      <c r="A1" s="155" t="s">
        <v>5</v>
      </c>
      <c r="B1" s="156"/>
      <c r="C1" s="156"/>
    </row>
    <row r="2" spans="1:3" ht="15.6" x14ac:dyDescent="0.25">
      <c r="A2" s="155" t="s">
        <v>6</v>
      </c>
      <c r="B2" s="156"/>
      <c r="C2" s="156"/>
    </row>
    <row r="3" spans="1:3" ht="15.6" x14ac:dyDescent="0.25">
      <c r="A3" s="155" t="s">
        <v>7</v>
      </c>
      <c r="B3" s="155"/>
      <c r="C3" s="155"/>
    </row>
    <row r="4" spans="1:3" ht="15.6" x14ac:dyDescent="0.25">
      <c r="A4" s="155"/>
      <c r="B4" s="155"/>
      <c r="C4" s="155"/>
    </row>
    <row r="5" spans="1:3" ht="15.6" x14ac:dyDescent="0.25">
      <c r="A5" s="155" t="s">
        <v>27</v>
      </c>
      <c r="B5" s="155"/>
      <c r="C5" s="155"/>
    </row>
    <row r="6" spans="1:3" ht="15.6" x14ac:dyDescent="0.25">
      <c r="A6" s="155" t="s">
        <v>28</v>
      </c>
      <c r="B6" s="155"/>
      <c r="C6" s="155"/>
    </row>
    <row r="7" spans="1:3" ht="15.6" x14ac:dyDescent="0.25">
      <c r="A7" s="155"/>
      <c r="B7" s="155"/>
      <c r="C7" s="155"/>
    </row>
    <row r="8" spans="1:3" ht="15.6" x14ac:dyDescent="0.25">
      <c r="A8" s="157" t="s">
        <v>125</v>
      </c>
      <c r="B8" s="155"/>
      <c r="C8" s="155"/>
    </row>
    <row r="9" spans="1:3" ht="15.6" x14ac:dyDescent="0.25">
      <c r="A9" s="157" t="s">
        <v>126</v>
      </c>
      <c r="B9" s="155"/>
      <c r="C9" s="155"/>
    </row>
    <row r="10" spans="1:3" ht="15.6" x14ac:dyDescent="0.25">
      <c r="A10" s="155"/>
      <c r="B10" s="155"/>
      <c r="C10" s="155"/>
    </row>
    <row r="11" spans="1:3" ht="15.6" x14ac:dyDescent="0.25">
      <c r="A11" s="145" t="s">
        <v>105</v>
      </c>
      <c r="B11" s="145" t="s">
        <v>106</v>
      </c>
      <c r="C11" s="155">
        <f>VLOOKUP('[1]6l_FP'!B5,[1]Sąrašai!A12:B13,2,FALSE)</f>
        <v>2</v>
      </c>
    </row>
    <row r="12" spans="1:3" ht="15.6" x14ac:dyDescent="0.25">
      <c r="A12" s="157" t="s">
        <v>72</v>
      </c>
      <c r="B12" s="157">
        <v>1</v>
      </c>
      <c r="C12" s="155"/>
    </row>
    <row r="13" spans="1:3" ht="15.6" x14ac:dyDescent="0.25">
      <c r="A13" s="157" t="s">
        <v>107</v>
      </c>
      <c r="B13" s="157">
        <v>2</v>
      </c>
      <c r="C13" s="155"/>
    </row>
    <row r="14" spans="1:3" ht="15.6" x14ac:dyDescent="0.25">
      <c r="A14" s="155"/>
      <c r="B14" s="155"/>
      <c r="C14" s="155"/>
    </row>
    <row r="15" spans="1:3" ht="15.6" x14ac:dyDescent="0.25">
      <c r="A15" s="145" t="s">
        <v>108</v>
      </c>
      <c r="B15" s="155"/>
      <c r="C15" s="155"/>
    </row>
    <row r="16" spans="1:3" ht="15.6" x14ac:dyDescent="0.25">
      <c r="A16" s="157">
        <v>21</v>
      </c>
      <c r="B16" s="155"/>
      <c r="C16" s="155"/>
    </row>
    <row r="17" spans="1:3" ht="15.6" x14ac:dyDescent="0.25">
      <c r="A17" s="157">
        <v>9</v>
      </c>
      <c r="B17" s="155"/>
      <c r="C17" s="155"/>
    </row>
    <row r="18" spans="1:3" ht="15.6" x14ac:dyDescent="0.25">
      <c r="A18" s="157">
        <v>5</v>
      </c>
      <c r="B18" s="155"/>
      <c r="C18" s="155"/>
    </row>
    <row r="19" spans="1:3" ht="15.6" x14ac:dyDescent="0.25">
      <c r="A19" s="157">
        <v>0</v>
      </c>
      <c r="B19" s="155"/>
      <c r="C19" s="155"/>
    </row>
    <row r="20" spans="1:3" ht="15.6" x14ac:dyDescent="0.25">
      <c r="A20" s="155"/>
      <c r="B20" s="155"/>
      <c r="C20" s="155"/>
    </row>
    <row r="21" spans="1:3" ht="15.6" x14ac:dyDescent="0.25">
      <c r="A21" s="145" t="s">
        <v>109</v>
      </c>
      <c r="B21" s="158" t="s">
        <v>106</v>
      </c>
      <c r="C21" s="158" t="e">
        <f>VLOOKUP('[1]6l_FP'!B7,[1]Sąrašai!A22:B23,2,FALSE)</f>
        <v>#N/A</v>
      </c>
    </row>
    <row r="22" spans="1:3" ht="15.6" x14ac:dyDescent="0.25">
      <c r="A22" s="145"/>
      <c r="B22" s="158"/>
      <c r="C22" s="158"/>
    </row>
    <row r="23" spans="1:3" ht="15.6" x14ac:dyDescent="0.25">
      <c r="A23" s="157" t="s">
        <v>240</v>
      </c>
      <c r="B23" s="156">
        <v>1</v>
      </c>
      <c r="C23" s="156"/>
    </row>
    <row r="24" spans="1:3" ht="15.6" x14ac:dyDescent="0.25">
      <c r="A24" s="157" t="s">
        <v>239</v>
      </c>
      <c r="B24" s="156">
        <v>2</v>
      </c>
      <c r="C24" s="156"/>
    </row>
    <row r="25" spans="1:3" ht="15.6" x14ac:dyDescent="0.25">
      <c r="A25" s="155"/>
      <c r="B25" s="155"/>
      <c r="C25" s="155"/>
    </row>
    <row r="26" spans="1:3" ht="15.6" x14ac:dyDescent="0.25">
      <c r="A26" s="155"/>
      <c r="B26" s="155"/>
      <c r="C26" s="155"/>
    </row>
    <row r="27" spans="1:3" ht="47.4" thickBot="1" x14ac:dyDescent="0.3">
      <c r="A27" s="159" t="s">
        <v>135</v>
      </c>
      <c r="B27" s="155"/>
      <c r="C27" s="155"/>
    </row>
    <row r="28" spans="1:3" ht="172.2" thickBot="1" x14ac:dyDescent="0.3">
      <c r="A28" s="159" t="s">
        <v>136</v>
      </c>
      <c r="B28" s="155"/>
      <c r="C28" s="155"/>
    </row>
    <row r="29" spans="1:3" ht="47.4" thickBot="1" x14ac:dyDescent="0.3">
      <c r="A29" s="159" t="s">
        <v>137</v>
      </c>
      <c r="B29" s="155"/>
      <c r="C29" s="155"/>
    </row>
    <row r="30" spans="1:3" ht="15.6" x14ac:dyDescent="0.25">
      <c r="A30" s="155"/>
      <c r="B30" s="155"/>
      <c r="C30" s="155"/>
    </row>
    <row r="31" spans="1:3" ht="15.6" x14ac:dyDescent="0.25">
      <c r="A31" s="155" t="s">
        <v>230</v>
      </c>
      <c r="B31" s="155"/>
      <c r="C31" s="155"/>
    </row>
    <row r="32" spans="1:3" ht="15.6" x14ac:dyDescent="0.25">
      <c r="A32" s="155" t="s">
        <v>231</v>
      </c>
      <c r="B32" s="155"/>
      <c r="C32" s="155"/>
    </row>
    <row r="33" spans="1:3" ht="46.8" x14ac:dyDescent="0.25">
      <c r="A33" s="160" t="s">
        <v>236</v>
      </c>
      <c r="B33" s="155"/>
      <c r="C33" s="155"/>
    </row>
    <row r="34" spans="1:3" ht="187.2" x14ac:dyDescent="0.25">
      <c r="A34" s="160" t="s">
        <v>391</v>
      </c>
      <c r="B34" s="155"/>
      <c r="C34" s="155"/>
    </row>
    <row r="35" spans="1:3" ht="15.6" x14ac:dyDescent="0.25">
      <c r="A35" s="155" t="s">
        <v>232</v>
      </c>
      <c r="B35" s="155"/>
      <c r="C35" s="155"/>
    </row>
    <row r="36" spans="1:3" ht="15.6" x14ac:dyDescent="0.25">
      <c r="A36" s="155" t="s">
        <v>233</v>
      </c>
      <c r="B36" s="155"/>
      <c r="C36" s="155"/>
    </row>
    <row r="37" spans="1:3" ht="15.6" x14ac:dyDescent="0.25">
      <c r="A37" s="161"/>
      <c r="B37" s="155"/>
      <c r="C37" s="155"/>
    </row>
    <row r="38" spans="1:3" ht="15.6" x14ac:dyDescent="0.25">
      <c r="A38" s="155" t="s">
        <v>500</v>
      </c>
      <c r="B38" s="155"/>
      <c r="C38" s="155"/>
    </row>
    <row r="39" spans="1:3" ht="15.6" x14ac:dyDescent="0.25">
      <c r="A39" s="157" t="s">
        <v>501</v>
      </c>
      <c r="B39" s="155"/>
      <c r="C39" s="155"/>
    </row>
    <row r="40" spans="1:3" ht="15.6" x14ac:dyDescent="0.25">
      <c r="A40" s="157" t="s">
        <v>502</v>
      </c>
      <c r="B40" s="155"/>
      <c r="C40" s="155"/>
    </row>
    <row r="41" spans="1:3" ht="15.6" x14ac:dyDescent="0.25">
      <c r="A41" s="155"/>
      <c r="B41" s="155"/>
      <c r="C41" s="155"/>
    </row>
    <row r="42" spans="1:3" ht="15.6" x14ac:dyDescent="0.25">
      <c r="A42" s="155"/>
      <c r="B42" s="155"/>
      <c r="C42" s="155"/>
    </row>
    <row r="43" spans="1:3" ht="15.6" x14ac:dyDescent="0.25">
      <c r="A43" s="155"/>
      <c r="B43" s="155"/>
      <c r="C43" s="155"/>
    </row>
    <row r="44" spans="1:3" ht="15.6" x14ac:dyDescent="0.25">
      <c r="A44" s="155"/>
      <c r="B44" s="155"/>
      <c r="C44" s="155"/>
    </row>
    <row r="45" spans="1:3" ht="15.6" x14ac:dyDescent="0.25">
      <c r="A45" s="155"/>
      <c r="B45" s="155"/>
      <c r="C45" s="155"/>
    </row>
    <row r="46" spans="1:3" ht="15.6" x14ac:dyDescent="0.25">
      <c r="A46" s="155" t="s">
        <v>721</v>
      </c>
      <c r="B46" s="155" t="s">
        <v>5</v>
      </c>
      <c r="C46" s="155"/>
    </row>
    <row r="47" spans="1:3" ht="15.6" x14ac:dyDescent="0.3">
      <c r="A47" s="166" t="s">
        <v>722</v>
      </c>
      <c r="B47" s="155" t="s">
        <v>6</v>
      </c>
      <c r="C47" s="155"/>
    </row>
    <row r="48" spans="1:3" ht="15.6" x14ac:dyDescent="0.25">
      <c r="A48" s="155" t="s">
        <v>723</v>
      </c>
      <c r="B48" s="155" t="s">
        <v>7</v>
      </c>
      <c r="C48" s="155"/>
    </row>
    <row r="49" spans="1:3" ht="15.6" x14ac:dyDescent="0.25">
      <c r="A49" s="155" t="s">
        <v>724</v>
      </c>
      <c r="B49" s="155"/>
      <c r="C49" s="155"/>
    </row>
    <row r="50" spans="1:3" ht="15.6" x14ac:dyDescent="0.25">
      <c r="A50" s="157"/>
      <c r="B50" s="155"/>
      <c r="C50" s="155"/>
    </row>
    <row r="51" spans="1:3" ht="15.6" x14ac:dyDescent="0.25">
      <c r="A51" s="155" t="s">
        <v>670</v>
      </c>
      <c r="B51" s="155"/>
      <c r="C51" s="155"/>
    </row>
    <row r="52" spans="1:3" ht="15.6" x14ac:dyDescent="0.25">
      <c r="A52" s="155" t="s">
        <v>725</v>
      </c>
      <c r="B52" s="155"/>
      <c r="C52" s="155"/>
    </row>
    <row r="53" spans="1:3" ht="15.6" x14ac:dyDescent="0.25">
      <c r="A53" s="155" t="s">
        <v>726</v>
      </c>
      <c r="B53" s="155"/>
      <c r="C53" s="155"/>
    </row>
    <row r="54" spans="1:3" ht="15.6" x14ac:dyDescent="0.25">
      <c r="A54" s="162" t="s">
        <v>727</v>
      </c>
      <c r="B54" s="156"/>
      <c r="C54" s="155"/>
    </row>
    <row r="55" spans="1:3" ht="15.6" x14ac:dyDescent="0.25">
      <c r="A55" s="162" t="s">
        <v>728</v>
      </c>
      <c r="B55" s="155"/>
      <c r="C55" s="155"/>
    </row>
    <row r="56" spans="1:3" ht="15.6" x14ac:dyDescent="0.25">
      <c r="A56" s="162" t="s">
        <v>729</v>
      </c>
      <c r="B56" s="155"/>
      <c r="C56" s="155"/>
    </row>
    <row r="57" spans="1:3" ht="15.6" x14ac:dyDescent="0.25">
      <c r="A57" s="163" t="s">
        <v>730</v>
      </c>
      <c r="B57" s="155"/>
      <c r="C57" s="155"/>
    </row>
    <row r="58" spans="1:3" ht="15.6" x14ac:dyDescent="0.25">
      <c r="A58" s="162" t="s">
        <v>731</v>
      </c>
      <c r="B58" s="155"/>
      <c r="C58" s="155"/>
    </row>
    <row r="59" spans="1:3" ht="15.6" x14ac:dyDescent="0.25">
      <c r="A59" s="161" t="s">
        <v>732</v>
      </c>
      <c r="B59" s="155"/>
      <c r="C59" s="155"/>
    </row>
    <row r="60" spans="1:3" ht="15.6" x14ac:dyDescent="0.25">
      <c r="A60" s="161"/>
      <c r="B60" s="155"/>
      <c r="C60" s="155"/>
    </row>
    <row r="61" spans="1:3" ht="15.6" x14ac:dyDescent="0.25">
      <c r="A61" s="155" t="s">
        <v>733</v>
      </c>
      <c r="B61" s="155"/>
      <c r="C61" s="155"/>
    </row>
    <row r="62" spans="1:3" ht="15.6" x14ac:dyDescent="0.25">
      <c r="A62" s="155" t="s">
        <v>734</v>
      </c>
      <c r="B62" s="155"/>
      <c r="C62" s="155"/>
    </row>
    <row r="63" spans="1:3" ht="15.6" x14ac:dyDescent="0.25">
      <c r="A63" s="155" t="s">
        <v>735</v>
      </c>
      <c r="B63" s="155"/>
      <c r="C63" s="155"/>
    </row>
    <row r="64" spans="1:3" ht="15.6" x14ac:dyDescent="0.25">
      <c r="A64" s="155"/>
      <c r="B64" s="155"/>
      <c r="C64" s="155"/>
    </row>
    <row r="65" spans="1:3" ht="15.6" x14ac:dyDescent="0.25">
      <c r="A65" s="161" t="s">
        <v>736</v>
      </c>
      <c r="B65" s="155"/>
      <c r="C65" s="155"/>
    </row>
    <row r="66" spans="1:3" ht="15.6" x14ac:dyDescent="0.25">
      <c r="A66" s="161"/>
      <c r="B66" s="155"/>
      <c r="C66" s="155"/>
    </row>
    <row r="67" spans="1:3" ht="15.6" x14ac:dyDescent="0.25">
      <c r="A67" s="155" t="s">
        <v>737</v>
      </c>
      <c r="B67" s="155"/>
      <c r="C67" s="155"/>
    </row>
    <row r="68" spans="1:3" ht="15.6" x14ac:dyDescent="0.25">
      <c r="A68" s="155" t="s">
        <v>738</v>
      </c>
      <c r="B68" s="155"/>
      <c r="C68" s="155"/>
    </row>
    <row r="69" spans="1:3" ht="15.6" x14ac:dyDescent="0.25">
      <c r="A69" s="155" t="s">
        <v>739</v>
      </c>
      <c r="B69" s="155"/>
      <c r="C69" s="155"/>
    </row>
    <row r="70" spans="1:3" ht="15.6" x14ac:dyDescent="0.25">
      <c r="A70" s="155" t="s">
        <v>740</v>
      </c>
      <c r="B70" s="155"/>
      <c r="C70" s="155"/>
    </row>
    <row r="71" spans="1:3" ht="15.6" x14ac:dyDescent="0.25">
      <c r="A71" s="155" t="s">
        <v>741</v>
      </c>
      <c r="B71" s="155"/>
      <c r="C71" s="155"/>
    </row>
    <row r="72" spans="1:3" ht="15.6" x14ac:dyDescent="0.25">
      <c r="A72" s="155" t="s">
        <v>742</v>
      </c>
      <c r="B72" s="155"/>
      <c r="C72" s="155"/>
    </row>
    <row r="73" spans="1:3" ht="15.6" x14ac:dyDescent="0.25">
      <c r="A73" s="155" t="s">
        <v>743</v>
      </c>
      <c r="B73" s="155"/>
      <c r="C73" s="155"/>
    </row>
    <row r="74" spans="1:3" ht="15.6" x14ac:dyDescent="0.25">
      <c r="A74" s="155" t="s">
        <v>744</v>
      </c>
      <c r="B74" s="155"/>
      <c r="C74" s="155"/>
    </row>
    <row r="75" spans="1:3" ht="15.6" x14ac:dyDescent="0.25">
      <c r="A75" s="155" t="s">
        <v>745</v>
      </c>
      <c r="B75" s="155"/>
      <c r="C75" s="155"/>
    </row>
    <row r="76" spans="1:3" ht="15.6" x14ac:dyDescent="0.25">
      <c r="A76" s="155" t="s">
        <v>746</v>
      </c>
      <c r="B76" s="155"/>
      <c r="C76" s="155"/>
    </row>
    <row r="77" spans="1:3" ht="15.6" x14ac:dyDescent="0.25">
      <c r="A77" s="155" t="s">
        <v>747</v>
      </c>
      <c r="B77" s="155"/>
      <c r="C77" s="155"/>
    </row>
    <row r="78" spans="1:3" ht="15.6" x14ac:dyDescent="0.25">
      <c r="A78" s="155" t="s">
        <v>748</v>
      </c>
      <c r="B78" s="155"/>
      <c r="C78" s="155"/>
    </row>
    <row r="79" spans="1:3" ht="15.6" x14ac:dyDescent="0.25">
      <c r="A79" s="155" t="s">
        <v>749</v>
      </c>
      <c r="B79" s="155"/>
      <c r="C79" s="155"/>
    </row>
    <row r="80" spans="1:3" ht="15.6" x14ac:dyDescent="0.25">
      <c r="A80" s="155" t="s">
        <v>750</v>
      </c>
      <c r="B80" s="155"/>
      <c r="C80" s="155"/>
    </row>
    <row r="81" spans="1:3" ht="15.6" x14ac:dyDescent="0.25">
      <c r="A81" s="155" t="s">
        <v>751</v>
      </c>
      <c r="B81" s="155"/>
      <c r="C81" s="155"/>
    </row>
    <row r="82" spans="1:3" ht="15.6" x14ac:dyDescent="0.25">
      <c r="A82" s="155" t="s">
        <v>752</v>
      </c>
      <c r="B82" s="155"/>
      <c r="C82" s="155"/>
    </row>
    <row r="83" spans="1:3" ht="15.6" x14ac:dyDescent="0.25">
      <c r="A83" s="155" t="s">
        <v>753</v>
      </c>
      <c r="B83" s="155"/>
      <c r="C83" s="155"/>
    </row>
    <row r="84" spans="1:3" ht="15.6" x14ac:dyDescent="0.25">
      <c r="A84" s="155" t="s">
        <v>754</v>
      </c>
      <c r="B84" s="155"/>
      <c r="C84" s="155"/>
    </row>
    <row r="85" spans="1:3" ht="15.6" x14ac:dyDescent="0.25">
      <c r="A85" s="155"/>
      <c r="B85" s="155"/>
      <c r="C85" s="155"/>
    </row>
    <row r="86" spans="1:3" ht="15.6" x14ac:dyDescent="0.25">
      <c r="A86" s="164" t="s">
        <v>755</v>
      </c>
      <c r="B86" s="155"/>
      <c r="C86" s="155"/>
    </row>
    <row r="87" spans="1:3" ht="15.6" x14ac:dyDescent="0.25">
      <c r="A87" s="165"/>
      <c r="B87" s="155"/>
      <c r="C87" s="155"/>
    </row>
    <row r="88" spans="1:3" ht="15.6" x14ac:dyDescent="0.25">
      <c r="A88" s="165" t="s">
        <v>756</v>
      </c>
      <c r="B88" s="155"/>
      <c r="C88" s="155"/>
    </row>
    <row r="89" spans="1:3" ht="15.6" x14ac:dyDescent="0.25">
      <c r="A89" s="165" t="s">
        <v>757</v>
      </c>
      <c r="B89" s="155"/>
      <c r="C89" s="155"/>
    </row>
    <row r="90" spans="1:3" ht="15.6" x14ac:dyDescent="0.25">
      <c r="A90" s="165" t="s">
        <v>758</v>
      </c>
      <c r="B90" s="155"/>
      <c r="C90" s="155"/>
    </row>
    <row r="91" spans="1:3" ht="15.6" x14ac:dyDescent="0.25">
      <c r="A91" s="165" t="s">
        <v>759</v>
      </c>
      <c r="B91" s="155"/>
      <c r="C91" s="155"/>
    </row>
    <row r="92" spans="1:3" ht="15.6" x14ac:dyDescent="0.25">
      <c r="A92" s="165" t="s">
        <v>760</v>
      </c>
      <c r="B92" s="155"/>
      <c r="C92" s="155"/>
    </row>
    <row r="93" spans="1:3" ht="15.6" x14ac:dyDescent="0.25">
      <c r="A93" s="165" t="s">
        <v>761</v>
      </c>
      <c r="B93" s="155"/>
      <c r="C93" s="155"/>
    </row>
    <row r="94" spans="1:3" ht="15.6" x14ac:dyDescent="0.25">
      <c r="A94" s="165" t="s">
        <v>762</v>
      </c>
      <c r="B94" s="155"/>
      <c r="C94" s="155"/>
    </row>
    <row r="95" spans="1:3" ht="15.6" x14ac:dyDescent="0.25">
      <c r="A95" s="165" t="s">
        <v>763</v>
      </c>
      <c r="B95" s="155"/>
      <c r="C95" s="155"/>
    </row>
    <row r="96" spans="1:3" ht="15.6" x14ac:dyDescent="0.25">
      <c r="A96" s="165" t="s">
        <v>764</v>
      </c>
      <c r="B96" s="155"/>
      <c r="C96" s="155"/>
    </row>
    <row r="97" spans="1:3" ht="15.6" x14ac:dyDescent="0.25">
      <c r="A97" s="165" t="s">
        <v>765</v>
      </c>
      <c r="B97" s="155"/>
      <c r="C97" s="155"/>
    </row>
    <row r="98" spans="1:3" ht="15.6" x14ac:dyDescent="0.25">
      <c r="A98" s="165" t="s">
        <v>766</v>
      </c>
      <c r="B98" s="155"/>
      <c r="C98" s="155"/>
    </row>
    <row r="99" spans="1:3" ht="15.6" x14ac:dyDescent="0.25">
      <c r="A99" s="165" t="s">
        <v>767</v>
      </c>
      <c r="B99" s="155"/>
      <c r="C99" s="155"/>
    </row>
    <row r="100" spans="1:3" ht="15.6" x14ac:dyDescent="0.25">
      <c r="A100" s="155"/>
      <c r="B100" s="155"/>
      <c r="C100" s="155"/>
    </row>
    <row r="101" spans="1:3" ht="15.6" x14ac:dyDescent="0.25">
      <c r="A101" s="161" t="s">
        <v>768</v>
      </c>
      <c r="B101" s="155"/>
      <c r="C101" s="155"/>
    </row>
    <row r="102" spans="1:3" ht="15.6" x14ac:dyDescent="0.25">
      <c r="A102" s="155"/>
      <c r="B102" s="155"/>
      <c r="C102" s="155"/>
    </row>
    <row r="103" spans="1:3" ht="15.6" x14ac:dyDescent="0.25">
      <c r="A103" s="155" t="s">
        <v>769</v>
      </c>
      <c r="B103" s="155"/>
      <c r="C103" s="155"/>
    </row>
    <row r="104" spans="1:3" ht="15.6" x14ac:dyDescent="0.25">
      <c r="A104" s="155" t="s">
        <v>770</v>
      </c>
      <c r="B104" s="155"/>
      <c r="C104" s="155"/>
    </row>
    <row r="105" spans="1:3" ht="15.6" x14ac:dyDescent="0.25">
      <c r="A105" s="155" t="s">
        <v>771</v>
      </c>
      <c r="B105" s="155"/>
      <c r="C105" s="155"/>
    </row>
    <row r="106" spans="1:3" ht="15.6" x14ac:dyDescent="0.25">
      <c r="A106" s="155" t="s">
        <v>772</v>
      </c>
      <c r="B106" s="155"/>
      <c r="C106" s="155"/>
    </row>
    <row r="107" spans="1:3" ht="15.6" x14ac:dyDescent="0.25">
      <c r="A107" s="155" t="s">
        <v>773</v>
      </c>
      <c r="B107" s="155"/>
      <c r="C107" s="155"/>
    </row>
    <row r="108" spans="1:3" ht="15.6" x14ac:dyDescent="0.25">
      <c r="A108" s="155" t="s">
        <v>774</v>
      </c>
      <c r="B108" s="155"/>
      <c r="C108" s="155"/>
    </row>
    <row r="109" spans="1:3" ht="15.6" x14ac:dyDescent="0.25">
      <c r="A109" s="155" t="s">
        <v>775</v>
      </c>
      <c r="B109" s="155"/>
      <c r="C109" s="155"/>
    </row>
    <row r="110" spans="1:3" ht="15.6" x14ac:dyDescent="0.25">
      <c r="A110" s="155"/>
      <c r="B110" s="155"/>
      <c r="C110" s="155"/>
    </row>
    <row r="111" spans="1:3" ht="15.6" x14ac:dyDescent="0.25">
      <c r="A111" s="155" t="s">
        <v>776</v>
      </c>
      <c r="B111" s="155"/>
      <c r="C111" s="155"/>
    </row>
    <row r="112" spans="1:3" ht="15.6" x14ac:dyDescent="0.25">
      <c r="A112" s="155" t="s">
        <v>777</v>
      </c>
      <c r="B112" s="155"/>
      <c r="C112" s="155"/>
    </row>
    <row r="113" spans="1:3" ht="15.6" x14ac:dyDescent="0.25">
      <c r="A113" s="155"/>
      <c r="B113" s="155"/>
      <c r="C113" s="155"/>
    </row>
    <row r="114" spans="1:3" ht="15.6" x14ac:dyDescent="0.25">
      <c r="A114" s="155" t="s">
        <v>778</v>
      </c>
      <c r="B114" s="155"/>
      <c r="C114" s="155"/>
    </row>
    <row r="115" spans="1:3" ht="15.6" x14ac:dyDescent="0.25">
      <c r="A115" s="155" t="s">
        <v>779</v>
      </c>
      <c r="B115" s="155"/>
      <c r="C115" s="155"/>
    </row>
    <row r="116" spans="1:3" ht="15.6" x14ac:dyDescent="0.25">
      <c r="A116" s="155" t="s">
        <v>780</v>
      </c>
      <c r="B116" s="155"/>
      <c r="C116" s="155"/>
    </row>
    <row r="117" spans="1:3" ht="15.6" x14ac:dyDescent="0.25">
      <c r="A117" s="155" t="s">
        <v>781</v>
      </c>
      <c r="B117" s="155"/>
      <c r="C117" s="155"/>
    </row>
    <row r="118" spans="1:3" ht="15.6" x14ac:dyDescent="0.25">
      <c r="A118" s="155" t="s">
        <v>782</v>
      </c>
      <c r="B118" s="155"/>
      <c r="C118" s="155"/>
    </row>
    <row r="119" spans="1:3" ht="15.6" x14ac:dyDescent="0.25">
      <c r="A119" s="155" t="s">
        <v>783</v>
      </c>
      <c r="B119" s="155"/>
      <c r="C119" s="155"/>
    </row>
    <row r="120" spans="1:3" ht="15.6" x14ac:dyDescent="0.25">
      <c r="A120" s="155" t="s">
        <v>784</v>
      </c>
      <c r="B120" s="155"/>
      <c r="C120" s="155"/>
    </row>
    <row r="121" spans="1:3" ht="15.6" x14ac:dyDescent="0.25">
      <c r="A121" s="155" t="s">
        <v>785</v>
      </c>
      <c r="B121" s="155"/>
      <c r="C121" s="155"/>
    </row>
    <row r="122" spans="1:3" ht="15.6" x14ac:dyDescent="0.25">
      <c r="A122" s="155"/>
      <c r="B122" s="155"/>
      <c r="C122" s="155"/>
    </row>
    <row r="123" spans="1:3" ht="15.6" x14ac:dyDescent="0.25">
      <c r="A123" s="155" t="s">
        <v>786</v>
      </c>
      <c r="B123" s="155"/>
      <c r="C123" s="155"/>
    </row>
    <row r="124" spans="1:3" ht="15.6" x14ac:dyDescent="0.25">
      <c r="A124" s="155" t="s">
        <v>787</v>
      </c>
      <c r="B124" s="155"/>
      <c r="C124" s="155"/>
    </row>
    <row r="125" spans="1:3" ht="15.6" x14ac:dyDescent="0.25">
      <c r="A125" s="155" t="s">
        <v>788</v>
      </c>
      <c r="B125" s="155"/>
      <c r="C125" s="155"/>
    </row>
    <row r="126" spans="1:3" ht="15.6" x14ac:dyDescent="0.25">
      <c r="A126" s="155" t="s">
        <v>789</v>
      </c>
      <c r="B126" s="155"/>
      <c r="C126" s="155"/>
    </row>
    <row r="127" spans="1:3" ht="15.6" x14ac:dyDescent="0.25">
      <c r="A127" s="155" t="s">
        <v>790</v>
      </c>
      <c r="B127" s="155"/>
      <c r="C127" s="155"/>
    </row>
    <row r="128" spans="1:3" ht="15.6" x14ac:dyDescent="0.25">
      <c r="A128" s="155" t="s">
        <v>791</v>
      </c>
      <c r="B128" s="155"/>
      <c r="C128" s="155"/>
    </row>
    <row r="129" spans="1:3" ht="15.6" x14ac:dyDescent="0.25">
      <c r="A129" s="155" t="s">
        <v>792</v>
      </c>
      <c r="B129" s="155"/>
      <c r="C129" s="155"/>
    </row>
    <row r="130" spans="1:3" ht="15.6" x14ac:dyDescent="0.25">
      <c r="A130" s="155"/>
      <c r="B130" s="155"/>
      <c r="C130" s="155"/>
    </row>
    <row r="131" spans="1:3" ht="15.6" x14ac:dyDescent="0.25">
      <c r="A131" s="155" t="s">
        <v>793</v>
      </c>
      <c r="B131" s="155"/>
      <c r="C131" s="155"/>
    </row>
    <row r="132" spans="1:3" ht="15.6" x14ac:dyDescent="0.25">
      <c r="A132" s="155" t="s">
        <v>794</v>
      </c>
      <c r="B132" s="155"/>
      <c r="C132" s="155"/>
    </row>
    <row r="133" spans="1:3" ht="15.6" x14ac:dyDescent="0.25">
      <c r="A133" s="155" t="s">
        <v>795</v>
      </c>
      <c r="B133" s="155"/>
      <c r="C133" s="155"/>
    </row>
    <row r="134" spans="1:3" ht="15.6" x14ac:dyDescent="0.25">
      <c r="A134" s="155" t="s">
        <v>796</v>
      </c>
      <c r="B134" s="155"/>
      <c r="C134" s="155"/>
    </row>
    <row r="135" spans="1:3" ht="15.6" x14ac:dyDescent="0.25">
      <c r="A135" s="155" t="s">
        <v>797</v>
      </c>
      <c r="B135" s="155"/>
      <c r="C135" s="155"/>
    </row>
    <row r="136" spans="1:3" ht="15.6" x14ac:dyDescent="0.25">
      <c r="A136" s="155" t="s">
        <v>798</v>
      </c>
      <c r="B136" s="155"/>
      <c r="C136" s="155"/>
    </row>
    <row r="137" spans="1:3" ht="15.6" x14ac:dyDescent="0.25">
      <c r="A137" s="155" t="s">
        <v>799</v>
      </c>
      <c r="B137" s="155"/>
      <c r="C137" s="155"/>
    </row>
    <row r="138" spans="1:3" ht="15.6" x14ac:dyDescent="0.25">
      <c r="A138" s="155" t="s">
        <v>800</v>
      </c>
      <c r="B138" s="155"/>
      <c r="C138" s="155"/>
    </row>
    <row r="139" spans="1:3" ht="15.6" x14ac:dyDescent="0.25">
      <c r="A139" s="155" t="s">
        <v>801</v>
      </c>
      <c r="B139" s="155"/>
      <c r="C139" s="155"/>
    </row>
    <row r="140" spans="1:3" ht="15.6" x14ac:dyDescent="0.25">
      <c r="A140" s="155" t="s">
        <v>801</v>
      </c>
      <c r="B140" s="155"/>
      <c r="C140" s="155"/>
    </row>
    <row r="141" spans="1:3" ht="15.6" x14ac:dyDescent="0.25">
      <c r="A141" s="155" t="s">
        <v>801</v>
      </c>
      <c r="B141" s="155"/>
      <c r="C141" s="155"/>
    </row>
    <row r="142" spans="1:3" ht="15.6" x14ac:dyDescent="0.25">
      <c r="A142" s="155" t="s">
        <v>801</v>
      </c>
      <c r="B142" s="155"/>
      <c r="C142" s="155"/>
    </row>
    <row r="143" spans="1:3" ht="15.6" x14ac:dyDescent="0.25">
      <c r="A143" s="155" t="s">
        <v>801</v>
      </c>
      <c r="B143" s="155"/>
      <c r="C143" s="155"/>
    </row>
    <row r="144" spans="1:3" ht="15.6" x14ac:dyDescent="0.25">
      <c r="A144" s="155"/>
      <c r="B144" s="155"/>
      <c r="C144" s="155"/>
    </row>
    <row r="145" spans="1:3" ht="15.6" x14ac:dyDescent="0.25">
      <c r="A145" s="155" t="s">
        <v>802</v>
      </c>
      <c r="B145" s="155"/>
      <c r="C145" s="155"/>
    </row>
    <row r="146" spans="1:3" ht="15.6" x14ac:dyDescent="0.25">
      <c r="A146" s="155" t="s">
        <v>803</v>
      </c>
      <c r="B146" s="155"/>
      <c r="C146" s="155"/>
    </row>
    <row r="147" spans="1:3" ht="15.6" x14ac:dyDescent="0.25">
      <c r="A147" s="155" t="s">
        <v>804</v>
      </c>
      <c r="B147" s="155"/>
      <c r="C147" s="155"/>
    </row>
    <row r="148" spans="1:3" ht="15.6" x14ac:dyDescent="0.25">
      <c r="A148" s="155" t="s">
        <v>805</v>
      </c>
      <c r="B148" s="155"/>
      <c r="C148" s="155"/>
    </row>
    <row r="149" spans="1:3" ht="15.6" x14ac:dyDescent="0.25">
      <c r="A149" s="155" t="s">
        <v>806</v>
      </c>
      <c r="B149" s="155"/>
      <c r="C149" s="155"/>
    </row>
    <row r="150" spans="1:3" ht="15.6" x14ac:dyDescent="0.25">
      <c r="A150" s="155" t="s">
        <v>807</v>
      </c>
      <c r="B150" s="155"/>
      <c r="C150" s="155"/>
    </row>
    <row r="151" spans="1:3" ht="15.6" x14ac:dyDescent="0.25">
      <c r="A151" s="155" t="s">
        <v>808</v>
      </c>
      <c r="B151" s="155"/>
      <c r="C151" s="155"/>
    </row>
    <row r="152" spans="1:3" ht="15.6" x14ac:dyDescent="0.25">
      <c r="A152" s="155"/>
      <c r="B152" s="155"/>
      <c r="C152" s="155"/>
    </row>
    <row r="153" spans="1:3" ht="15.6" x14ac:dyDescent="0.25">
      <c r="A153" s="155" t="s">
        <v>809</v>
      </c>
      <c r="B153" s="155"/>
      <c r="C153" s="155"/>
    </row>
    <row r="154" spans="1:3" ht="15.6" x14ac:dyDescent="0.25">
      <c r="A154" s="155"/>
      <c r="B154" s="155"/>
      <c r="C154" s="155"/>
    </row>
    <row r="155" spans="1:3" ht="15.6" x14ac:dyDescent="0.25">
      <c r="A155" s="155" t="s">
        <v>810</v>
      </c>
      <c r="B155" s="155"/>
      <c r="C155" s="155"/>
    </row>
    <row r="156" spans="1:3" ht="15.6" x14ac:dyDescent="0.25">
      <c r="A156" s="155" t="s">
        <v>811</v>
      </c>
      <c r="B156" s="155"/>
      <c r="C156" s="155"/>
    </row>
    <row r="157" spans="1:3" ht="15.6" x14ac:dyDescent="0.25">
      <c r="A157" s="155" t="s">
        <v>812</v>
      </c>
      <c r="B157" s="155"/>
      <c r="C157" s="155"/>
    </row>
    <row r="158" spans="1:3" ht="15.6" x14ac:dyDescent="0.25">
      <c r="A158" s="155" t="s">
        <v>813</v>
      </c>
      <c r="B158" s="155"/>
      <c r="C158" s="155"/>
    </row>
    <row r="159" spans="1:3" ht="15.6" x14ac:dyDescent="0.25">
      <c r="A159" s="155" t="s">
        <v>814</v>
      </c>
      <c r="B159" s="155"/>
      <c r="C159" s="155"/>
    </row>
    <row r="160" spans="1:3" ht="15.6" x14ac:dyDescent="0.25">
      <c r="A160" s="155" t="s">
        <v>815</v>
      </c>
      <c r="B160" s="155"/>
      <c r="C160" s="155"/>
    </row>
    <row r="161" spans="1:3" ht="15.6" x14ac:dyDescent="0.25">
      <c r="A161" s="155" t="s">
        <v>816</v>
      </c>
      <c r="B161" s="155"/>
      <c r="C161" s="155"/>
    </row>
    <row r="162" spans="1:3" ht="15.6" x14ac:dyDescent="0.25">
      <c r="A162" s="155" t="s">
        <v>817</v>
      </c>
      <c r="B162" s="155"/>
      <c r="C162" s="155"/>
    </row>
    <row r="163" spans="1:3" ht="15.6" x14ac:dyDescent="0.25">
      <c r="A163" s="155" t="s">
        <v>818</v>
      </c>
      <c r="B163" s="155"/>
      <c r="C163" s="155"/>
    </row>
    <row r="164" spans="1:3" ht="15.6" x14ac:dyDescent="0.25">
      <c r="A164" s="155" t="s">
        <v>819</v>
      </c>
      <c r="B164" s="155"/>
      <c r="C164" s="155"/>
    </row>
    <row r="165" spans="1:3" ht="15.6" x14ac:dyDescent="0.25">
      <c r="A165" s="155" t="s">
        <v>820</v>
      </c>
      <c r="B165" s="155"/>
      <c r="C165" s="155"/>
    </row>
    <row r="166" spans="1:3" ht="15.6" x14ac:dyDescent="0.25">
      <c r="A166" s="155" t="s">
        <v>821</v>
      </c>
      <c r="B166" s="155"/>
      <c r="C166" s="155"/>
    </row>
    <row r="167" spans="1:3" ht="15.6" x14ac:dyDescent="0.25">
      <c r="A167" s="155" t="s">
        <v>822</v>
      </c>
      <c r="B167" s="155"/>
      <c r="C167" s="155"/>
    </row>
    <row r="168" spans="1:3" ht="15.6" x14ac:dyDescent="0.25">
      <c r="A168" s="155" t="s">
        <v>823</v>
      </c>
      <c r="B168" s="155"/>
      <c r="C168" s="155"/>
    </row>
    <row r="169" spans="1:3" ht="15.6" x14ac:dyDescent="0.25">
      <c r="A169" s="155" t="s">
        <v>824</v>
      </c>
      <c r="B169" s="155"/>
      <c r="C169" s="155"/>
    </row>
    <row r="170" spans="1:3" ht="15.6" x14ac:dyDescent="0.25">
      <c r="A170" s="155" t="s">
        <v>825</v>
      </c>
      <c r="B170" s="155"/>
      <c r="C170" s="155"/>
    </row>
    <row r="171" spans="1:3" ht="15.6" x14ac:dyDescent="0.25">
      <c r="A171" s="155"/>
      <c r="B171" s="155"/>
      <c r="C171" s="155"/>
    </row>
    <row r="172" spans="1:3" ht="15.6" x14ac:dyDescent="0.25">
      <c r="A172" s="155" t="s">
        <v>826</v>
      </c>
      <c r="B172" s="155"/>
      <c r="C172" s="155"/>
    </row>
    <row r="173" spans="1:3" ht="15.6" x14ac:dyDescent="0.25">
      <c r="A173" s="155" t="s">
        <v>827</v>
      </c>
      <c r="B173" s="155"/>
      <c r="C173" s="155"/>
    </row>
    <row r="174" spans="1:3" ht="15.6" x14ac:dyDescent="0.25">
      <c r="A174" s="155" t="s">
        <v>828</v>
      </c>
      <c r="B174" s="155"/>
      <c r="C174" s="155"/>
    </row>
    <row r="175" spans="1:3" ht="15.6" x14ac:dyDescent="0.25">
      <c r="A175" s="155" t="s">
        <v>829</v>
      </c>
      <c r="B175" s="155"/>
      <c r="C175" s="155"/>
    </row>
    <row r="176" spans="1:3" ht="15.6" x14ac:dyDescent="0.25">
      <c r="A176" s="155" t="s">
        <v>830</v>
      </c>
      <c r="B176" s="155"/>
      <c r="C176" s="155"/>
    </row>
    <row r="177" spans="1:3" ht="15.6" x14ac:dyDescent="0.25">
      <c r="A177" s="155" t="s">
        <v>831</v>
      </c>
      <c r="B177" s="155"/>
      <c r="C177" s="155"/>
    </row>
    <row r="178" spans="1:3" ht="15.6" x14ac:dyDescent="0.25">
      <c r="A178" s="155" t="s">
        <v>832</v>
      </c>
      <c r="B178" s="155"/>
      <c r="C178" s="155"/>
    </row>
    <row r="179" spans="1:3" ht="15.6" x14ac:dyDescent="0.25">
      <c r="A179" s="155" t="s">
        <v>833</v>
      </c>
      <c r="B179" s="155"/>
      <c r="C179" s="155"/>
    </row>
    <row r="180" spans="1:3" ht="15.6" x14ac:dyDescent="0.25">
      <c r="A180" s="155" t="s">
        <v>834</v>
      </c>
      <c r="B180" s="155"/>
      <c r="C180" s="155"/>
    </row>
    <row r="181" spans="1:3" ht="15.6" x14ac:dyDescent="0.25">
      <c r="A181" s="155" t="s">
        <v>932</v>
      </c>
      <c r="B181" s="155"/>
      <c r="C181" s="155"/>
    </row>
    <row r="182" spans="1:3" ht="409.6" x14ac:dyDescent="0.25">
      <c r="A182" s="215" t="s">
        <v>925</v>
      </c>
      <c r="B182" s="155"/>
      <c r="C182" s="155"/>
    </row>
    <row r="183" spans="1:3" ht="224.4" x14ac:dyDescent="0.25">
      <c r="A183" s="215" t="s">
        <v>926</v>
      </c>
      <c r="B183" s="155"/>
      <c r="C183" s="155"/>
    </row>
    <row r="184" spans="1:3" ht="204" x14ac:dyDescent="0.25">
      <c r="A184" s="215" t="s">
        <v>927</v>
      </c>
      <c r="B184" s="155"/>
      <c r="C184" s="155"/>
    </row>
    <row r="185" spans="1:3" ht="193.8" x14ac:dyDescent="0.25">
      <c r="A185" s="215" t="s">
        <v>928</v>
      </c>
      <c r="B185" s="155"/>
      <c r="C185" s="155"/>
    </row>
    <row r="186" spans="1:3" ht="409.6" x14ac:dyDescent="0.25">
      <c r="A186" s="216" t="s">
        <v>929</v>
      </c>
      <c r="B186" s="155"/>
      <c r="C186" s="155"/>
    </row>
    <row r="187" spans="1:3" ht="122.4" x14ac:dyDescent="0.25">
      <c r="A187" s="215" t="s">
        <v>930</v>
      </c>
      <c r="B187" s="155"/>
      <c r="C187" s="155"/>
    </row>
    <row r="188" spans="1:3" ht="408" x14ac:dyDescent="0.25">
      <c r="A188" s="216" t="s">
        <v>931</v>
      </c>
      <c r="B188" s="155"/>
      <c r="C188" s="155"/>
    </row>
    <row r="189" spans="1:3" ht="409.6" x14ac:dyDescent="0.25">
      <c r="A189" s="215" t="s">
        <v>933</v>
      </c>
      <c r="B189" s="155"/>
      <c r="C189" s="155"/>
    </row>
    <row r="190" spans="1:3" ht="15.6" x14ac:dyDescent="0.25">
      <c r="A190" s="155"/>
      <c r="B190" s="155"/>
      <c r="C190" s="155"/>
    </row>
    <row r="191" spans="1:3" ht="15.6" x14ac:dyDescent="0.25">
      <c r="A191" s="155"/>
      <c r="B191" s="155"/>
      <c r="C191" s="155"/>
    </row>
    <row r="192" spans="1:3" ht="15.6" x14ac:dyDescent="0.25">
      <c r="A192" s="155"/>
      <c r="B192" s="155"/>
      <c r="C192" s="155"/>
    </row>
    <row r="193" spans="1:3" ht="41.4" x14ac:dyDescent="0.25">
      <c r="A193" s="247" t="s">
        <v>937</v>
      </c>
      <c r="B193" s="155"/>
      <c r="C193" s="155"/>
    </row>
    <row r="194" spans="1:3" ht="55.2" x14ac:dyDescent="0.25">
      <c r="A194" s="248" t="s">
        <v>938</v>
      </c>
      <c r="B194" s="155"/>
      <c r="C194" s="155"/>
    </row>
    <row r="195" spans="1:3" ht="41.4" x14ac:dyDescent="0.25">
      <c r="A195" s="247" t="s">
        <v>939</v>
      </c>
      <c r="B195" s="155"/>
      <c r="C195" s="155"/>
    </row>
    <row r="196" spans="1:3" ht="55.2" x14ac:dyDescent="0.25">
      <c r="A196" s="248" t="s">
        <v>940</v>
      </c>
      <c r="B196" s="155"/>
      <c r="C196" s="155"/>
    </row>
    <row r="197" spans="1:3" ht="69" x14ac:dyDescent="0.25">
      <c r="A197" s="247" t="s">
        <v>941</v>
      </c>
      <c r="B197" s="155"/>
      <c r="C197" s="155"/>
    </row>
    <row r="198" spans="1:3" ht="82.8" x14ac:dyDescent="0.25">
      <c r="A198" s="247" t="s">
        <v>942</v>
      </c>
      <c r="B198" s="155"/>
      <c r="C198" s="155"/>
    </row>
    <row r="199" spans="1:3" ht="55.2" x14ac:dyDescent="0.25">
      <c r="A199" s="247" t="s">
        <v>943</v>
      </c>
      <c r="B199" s="155"/>
      <c r="C199" s="155"/>
    </row>
    <row r="200" spans="1:3" ht="55.2" x14ac:dyDescent="0.25">
      <c r="A200" s="247" t="s">
        <v>944</v>
      </c>
      <c r="B200" s="155"/>
      <c r="C200" s="155"/>
    </row>
    <row r="201" spans="1:3" ht="41.4" x14ac:dyDescent="0.25">
      <c r="A201" s="248" t="s">
        <v>945</v>
      </c>
      <c r="B201" s="155"/>
      <c r="C201" s="155"/>
    </row>
    <row r="202" spans="1:3" ht="82.8" x14ac:dyDescent="0.25">
      <c r="A202" s="247" t="s">
        <v>946</v>
      </c>
      <c r="B202" s="155"/>
      <c r="C202" s="155"/>
    </row>
    <row r="203" spans="1:3" ht="15.6" x14ac:dyDescent="0.25">
      <c r="A203" s="155"/>
      <c r="B203" s="155"/>
      <c r="C203" s="155"/>
    </row>
    <row r="204" spans="1:3" ht="124.2" x14ac:dyDescent="0.25">
      <c r="A204" s="247" t="s">
        <v>947</v>
      </c>
      <c r="B204" s="155"/>
      <c r="C204" s="155"/>
    </row>
    <row r="205" spans="1:3" ht="82.8" x14ac:dyDescent="0.25">
      <c r="A205" s="247" t="s">
        <v>948</v>
      </c>
      <c r="B205" s="155"/>
      <c r="C205" s="155"/>
    </row>
    <row r="206" spans="1:3" ht="96.6" x14ac:dyDescent="0.25">
      <c r="A206" s="247" t="s">
        <v>949</v>
      </c>
      <c r="B206" s="155"/>
      <c r="C206" s="155"/>
    </row>
    <row r="207" spans="1:3" ht="69" x14ac:dyDescent="0.25">
      <c r="A207" s="247" t="s">
        <v>950</v>
      </c>
      <c r="B207" s="155"/>
      <c r="C207" s="155"/>
    </row>
    <row r="208" spans="1:3" ht="69" x14ac:dyDescent="0.25">
      <c r="A208" s="247" t="s">
        <v>951</v>
      </c>
      <c r="B208" s="155"/>
      <c r="C208" s="155"/>
    </row>
    <row r="209" spans="1:3" ht="15.6" x14ac:dyDescent="0.25">
      <c r="A209" s="155"/>
      <c r="B209" s="155"/>
      <c r="C209" s="155"/>
    </row>
    <row r="210" spans="1:3" ht="15.6" x14ac:dyDescent="0.25">
      <c r="A210" s="248" t="s">
        <v>952</v>
      </c>
      <c r="B210" s="155"/>
      <c r="C210" s="155"/>
    </row>
    <row r="211" spans="1:3" ht="27.6" x14ac:dyDescent="0.25">
      <c r="A211" s="247" t="s">
        <v>953</v>
      </c>
      <c r="B211" s="155"/>
      <c r="C211" s="155"/>
    </row>
    <row r="212" spans="1:3" ht="27.6" x14ac:dyDescent="0.25">
      <c r="A212" s="247" t="s">
        <v>954</v>
      </c>
      <c r="B212" s="155"/>
      <c r="C212" s="155"/>
    </row>
    <row r="213" spans="1:3" ht="15.6" x14ac:dyDescent="0.25">
      <c r="A213" s="247" t="s">
        <v>955</v>
      </c>
      <c r="B213" s="155"/>
      <c r="C213" s="155"/>
    </row>
    <row r="214" spans="1:3" ht="15.6" x14ac:dyDescent="0.25">
      <c r="A214" s="155"/>
      <c r="B214" s="155"/>
      <c r="C214" s="155"/>
    </row>
    <row r="215" spans="1:3" ht="69" x14ac:dyDescent="0.25">
      <c r="A215" s="247" t="s">
        <v>956</v>
      </c>
      <c r="B215" s="155"/>
      <c r="C215" s="155"/>
    </row>
    <row r="216" spans="1:3" ht="41.4" x14ac:dyDescent="0.25">
      <c r="A216" s="247" t="s">
        <v>957</v>
      </c>
      <c r="B216" s="155"/>
      <c r="C216" s="155"/>
    </row>
    <row r="217" spans="1:3" ht="41.4" x14ac:dyDescent="0.25">
      <c r="A217" s="247" t="s">
        <v>958</v>
      </c>
      <c r="B217" s="155"/>
      <c r="C217" s="155"/>
    </row>
    <row r="218" spans="1:3" ht="69" x14ac:dyDescent="0.25">
      <c r="A218" s="247" t="s">
        <v>959</v>
      </c>
      <c r="B218" s="155"/>
      <c r="C218" s="155"/>
    </row>
    <row r="219" spans="1:3" ht="15.6" x14ac:dyDescent="0.25">
      <c r="A219" s="155"/>
      <c r="B219" s="155"/>
      <c r="C219" s="155"/>
    </row>
    <row r="220" spans="1:3" ht="15.6" x14ac:dyDescent="0.25">
      <c r="A220" s="155"/>
      <c r="B220" s="155"/>
      <c r="C220" s="155"/>
    </row>
    <row r="221" spans="1:3" ht="15.6" x14ac:dyDescent="0.25">
      <c r="A221" s="155"/>
      <c r="B221" s="155"/>
      <c r="C221" s="155"/>
    </row>
    <row r="222" spans="1:3" ht="15.6" x14ac:dyDescent="0.25">
      <c r="A222" s="155"/>
      <c r="B222" s="155"/>
      <c r="C222" s="155"/>
    </row>
    <row r="223" spans="1:3" ht="15.6" x14ac:dyDescent="0.25">
      <c r="A223" s="155"/>
      <c r="B223" s="155"/>
      <c r="C223" s="155"/>
    </row>
    <row r="224" spans="1:3" ht="15.6" x14ac:dyDescent="0.25">
      <c r="A224" s="155"/>
      <c r="B224" s="155"/>
      <c r="C224" s="155"/>
    </row>
    <row r="225" spans="1:3" ht="15.6" x14ac:dyDescent="0.25">
      <c r="A225" s="155"/>
      <c r="B225" s="155"/>
      <c r="C225" s="155"/>
    </row>
    <row r="226" spans="1:3" ht="15.6" x14ac:dyDescent="0.25">
      <c r="A226" s="155"/>
      <c r="B226" s="155"/>
      <c r="C226" s="155"/>
    </row>
    <row r="227" spans="1:3" ht="15.6" x14ac:dyDescent="0.25">
      <c r="A227" s="155"/>
      <c r="B227" s="155"/>
      <c r="C227" s="155"/>
    </row>
    <row r="228" spans="1:3" ht="15.6" x14ac:dyDescent="0.25">
      <c r="A228" s="155"/>
      <c r="B228" s="155"/>
      <c r="C228" s="155"/>
    </row>
    <row r="229" spans="1:3" ht="15.6" x14ac:dyDescent="0.25">
      <c r="A229" s="155"/>
      <c r="B229" s="155"/>
      <c r="C229" s="155"/>
    </row>
    <row r="230" spans="1:3" ht="15.6" x14ac:dyDescent="0.25">
      <c r="A230" s="155"/>
      <c r="B230" s="155"/>
      <c r="C230" s="155"/>
    </row>
    <row r="231" spans="1:3" ht="15.6" x14ac:dyDescent="0.25">
      <c r="A231" s="155"/>
      <c r="B231" s="155"/>
      <c r="C231" s="155"/>
    </row>
    <row r="232" spans="1:3" ht="15.6" x14ac:dyDescent="0.25">
      <c r="A232" s="155"/>
      <c r="B232" s="155"/>
      <c r="C232" s="155"/>
    </row>
    <row r="233" spans="1:3" ht="15.6" x14ac:dyDescent="0.25">
      <c r="A233" s="155"/>
      <c r="B233" s="155"/>
      <c r="C233" s="155"/>
    </row>
    <row r="234" spans="1:3" ht="15.6" x14ac:dyDescent="0.25">
      <c r="A234" s="155"/>
      <c r="B234" s="155"/>
      <c r="C234" s="155"/>
    </row>
    <row r="235" spans="1:3" ht="15.6" x14ac:dyDescent="0.25">
      <c r="A235" s="155"/>
      <c r="B235" s="155"/>
      <c r="C235" s="155"/>
    </row>
    <row r="236" spans="1:3" ht="15.6" x14ac:dyDescent="0.25">
      <c r="A236" s="155"/>
      <c r="B236" s="155"/>
      <c r="C236" s="155"/>
    </row>
    <row r="237" spans="1:3" ht="15.6" x14ac:dyDescent="0.25">
      <c r="A237" s="155"/>
      <c r="B237" s="155"/>
      <c r="C237" s="155"/>
    </row>
    <row r="238" spans="1:3" ht="15.6" x14ac:dyDescent="0.25">
      <c r="A238" s="155"/>
      <c r="B238" s="155"/>
      <c r="C238" s="155"/>
    </row>
    <row r="239" spans="1:3" ht="15.6" x14ac:dyDescent="0.25">
      <c r="A239" s="155"/>
      <c r="B239" s="155"/>
      <c r="C239" s="155"/>
    </row>
    <row r="240" spans="1:3" ht="15.6" x14ac:dyDescent="0.25">
      <c r="A240" s="155"/>
      <c r="B240" s="155"/>
      <c r="C240" s="155"/>
    </row>
    <row r="241" spans="1:3" ht="15.6" x14ac:dyDescent="0.25">
      <c r="A241" s="155"/>
      <c r="B241" s="155"/>
      <c r="C241" s="155"/>
    </row>
    <row r="242" spans="1:3" ht="15.6" x14ac:dyDescent="0.25">
      <c r="A242" s="155"/>
      <c r="B242" s="155"/>
      <c r="C242" s="155"/>
    </row>
    <row r="243" spans="1:3" ht="15.6" x14ac:dyDescent="0.25">
      <c r="A243" s="155"/>
      <c r="B243" s="155"/>
      <c r="C243" s="155"/>
    </row>
    <row r="244" spans="1:3" ht="15.6" x14ac:dyDescent="0.25">
      <c r="A244" s="155"/>
      <c r="B244" s="155"/>
      <c r="C244" s="155"/>
    </row>
    <row r="245" spans="1:3" ht="15.6" x14ac:dyDescent="0.25">
      <c r="A245" s="155"/>
      <c r="B245" s="155"/>
      <c r="C245" s="155"/>
    </row>
    <row r="246" spans="1:3" ht="15.6" x14ac:dyDescent="0.25">
      <c r="A246" s="155"/>
      <c r="B246" s="155"/>
      <c r="C246" s="155"/>
    </row>
    <row r="247" spans="1:3" ht="15.6" x14ac:dyDescent="0.25">
      <c r="A247" s="155"/>
      <c r="B247" s="155"/>
      <c r="C247" s="155"/>
    </row>
    <row r="248" spans="1:3" ht="15.6" x14ac:dyDescent="0.25">
      <c r="A248" s="155"/>
      <c r="B248" s="155"/>
      <c r="C248" s="155"/>
    </row>
    <row r="249" spans="1:3" ht="15.6" x14ac:dyDescent="0.25">
      <c r="A249" s="155"/>
      <c r="B249" s="155"/>
      <c r="C249" s="155"/>
    </row>
    <row r="250" spans="1:3" ht="15.6" x14ac:dyDescent="0.25">
      <c r="A250" s="155"/>
      <c r="B250" s="155"/>
      <c r="C250" s="155"/>
    </row>
    <row r="251" spans="1:3" ht="15.6" x14ac:dyDescent="0.25">
      <c r="A251" s="155"/>
      <c r="B251" s="155"/>
      <c r="C251" s="155"/>
    </row>
    <row r="252" spans="1:3" ht="15.6" x14ac:dyDescent="0.25">
      <c r="A252" s="155"/>
      <c r="B252" s="155"/>
      <c r="C252" s="155"/>
    </row>
    <row r="253" spans="1:3" ht="15.6" x14ac:dyDescent="0.25">
      <c r="A253" s="155"/>
      <c r="B253" s="155"/>
      <c r="C253" s="155"/>
    </row>
    <row r="254" spans="1:3" ht="15.6" x14ac:dyDescent="0.25">
      <c r="A254" s="155"/>
      <c r="B254" s="155"/>
      <c r="C254" s="155"/>
    </row>
    <row r="255" spans="1:3" ht="15.6" x14ac:dyDescent="0.25">
      <c r="A255" s="155"/>
      <c r="B255" s="155"/>
      <c r="C255" s="155"/>
    </row>
    <row r="256" spans="1:3" ht="15.6" x14ac:dyDescent="0.25">
      <c r="A256" s="155"/>
      <c r="B256" s="155"/>
      <c r="C256" s="155"/>
    </row>
    <row r="257" spans="1:3" ht="15.6" x14ac:dyDescent="0.25">
      <c r="A257" s="155"/>
      <c r="B257" s="155"/>
      <c r="C257" s="155"/>
    </row>
    <row r="258" spans="1:3" ht="15.6" x14ac:dyDescent="0.25">
      <c r="A258" s="155"/>
      <c r="B258" s="155"/>
      <c r="C258" s="155"/>
    </row>
    <row r="259" spans="1:3" ht="15.6" x14ac:dyDescent="0.25">
      <c r="A259" s="155"/>
      <c r="B259" s="155"/>
      <c r="C259" s="155"/>
    </row>
    <row r="260" spans="1:3" ht="15.6" x14ac:dyDescent="0.25">
      <c r="A260" s="155"/>
      <c r="B260" s="155"/>
      <c r="C260" s="155"/>
    </row>
    <row r="261" spans="1:3" ht="15.6" x14ac:dyDescent="0.25">
      <c r="A261" s="155"/>
      <c r="B261" s="155"/>
      <c r="C261" s="155"/>
    </row>
    <row r="262" spans="1:3" ht="15.6" x14ac:dyDescent="0.25">
      <c r="A262" s="155"/>
      <c r="B262" s="155"/>
      <c r="C262" s="155"/>
    </row>
    <row r="263" spans="1:3" ht="15.6" x14ac:dyDescent="0.25">
      <c r="A263" s="155"/>
      <c r="B263" s="155"/>
      <c r="C263" s="155"/>
    </row>
    <row r="264" spans="1:3" ht="15.6" x14ac:dyDescent="0.25">
      <c r="A264" s="155"/>
      <c r="B264" s="155"/>
      <c r="C264" s="155"/>
    </row>
    <row r="265" spans="1:3" ht="15.6" x14ac:dyDescent="0.25">
      <c r="A265" s="155"/>
      <c r="B265" s="155"/>
      <c r="C265" s="155"/>
    </row>
    <row r="266" spans="1:3" ht="15.6" x14ac:dyDescent="0.25">
      <c r="A266" s="155"/>
      <c r="B266" s="155"/>
      <c r="C266" s="155"/>
    </row>
    <row r="267" spans="1:3" ht="15.6" x14ac:dyDescent="0.25">
      <c r="A267" s="155"/>
      <c r="B267" s="155"/>
      <c r="C267" s="155"/>
    </row>
    <row r="268" spans="1:3" ht="15.6" x14ac:dyDescent="0.25">
      <c r="A268" s="155"/>
      <c r="B268" s="155"/>
      <c r="C268" s="155"/>
    </row>
    <row r="269" spans="1:3" ht="15.6" x14ac:dyDescent="0.25">
      <c r="A269" s="155"/>
      <c r="B269" s="155"/>
      <c r="C269" s="155"/>
    </row>
    <row r="270" spans="1:3" ht="15.6" x14ac:dyDescent="0.25">
      <c r="A270" s="155"/>
      <c r="B270" s="155"/>
      <c r="C270" s="155"/>
    </row>
    <row r="271" spans="1:3" ht="15.6" x14ac:dyDescent="0.25">
      <c r="A271" s="155"/>
      <c r="B271" s="155"/>
      <c r="C271" s="155"/>
    </row>
    <row r="272" spans="1:3" ht="15.6" x14ac:dyDescent="0.25">
      <c r="A272" s="155"/>
      <c r="B272" s="155"/>
      <c r="C272" s="155"/>
    </row>
    <row r="273" spans="1:3" ht="15.6" x14ac:dyDescent="0.25">
      <c r="A273" s="155"/>
      <c r="B273" s="155"/>
      <c r="C273" s="155"/>
    </row>
    <row r="274" spans="1:3" ht="15.6" x14ac:dyDescent="0.25">
      <c r="A274" s="155"/>
      <c r="B274" s="155"/>
      <c r="C274" s="155"/>
    </row>
    <row r="275" spans="1:3" ht="15.6" x14ac:dyDescent="0.25">
      <c r="A275" s="155"/>
      <c r="B275" s="155"/>
      <c r="C275" s="155"/>
    </row>
    <row r="276" spans="1:3" ht="15.6" x14ac:dyDescent="0.25">
      <c r="A276" s="155"/>
      <c r="B276" s="155"/>
      <c r="C276" s="155"/>
    </row>
    <row r="277" spans="1:3" ht="15.6" x14ac:dyDescent="0.25">
      <c r="A277" s="155"/>
      <c r="B277" s="155"/>
      <c r="C277" s="155"/>
    </row>
    <row r="278" spans="1:3" ht="15.6" x14ac:dyDescent="0.25">
      <c r="A278" s="155"/>
      <c r="B278" s="155"/>
      <c r="C278" s="155"/>
    </row>
    <row r="279" spans="1:3" ht="15.6" x14ac:dyDescent="0.25">
      <c r="A279" s="155"/>
      <c r="B279" s="155"/>
      <c r="C279" s="155"/>
    </row>
    <row r="280" spans="1:3" ht="15.6" x14ac:dyDescent="0.25">
      <c r="A280" s="155"/>
      <c r="B280" s="155"/>
      <c r="C280" s="155"/>
    </row>
    <row r="281" spans="1:3" ht="15.6" x14ac:dyDescent="0.25">
      <c r="A281" s="155"/>
      <c r="B281" s="155"/>
      <c r="C281" s="155"/>
    </row>
    <row r="282" spans="1:3" ht="15.6" x14ac:dyDescent="0.25">
      <c r="A282" s="155"/>
      <c r="B282" s="155"/>
      <c r="C282" s="155"/>
    </row>
    <row r="283" spans="1:3" ht="15.6" x14ac:dyDescent="0.25">
      <c r="A283" s="155"/>
      <c r="B283" s="155"/>
      <c r="C283" s="155"/>
    </row>
    <row r="284" spans="1:3" ht="15.6" x14ac:dyDescent="0.25">
      <c r="A284" s="155"/>
      <c r="B284" s="155"/>
      <c r="C284" s="155"/>
    </row>
    <row r="285" spans="1:3" ht="15.6" x14ac:dyDescent="0.25">
      <c r="A285" s="155"/>
      <c r="B285" s="155"/>
      <c r="C285" s="155"/>
    </row>
    <row r="286" spans="1:3" ht="15.6" x14ac:dyDescent="0.25">
      <c r="A286" s="155"/>
      <c r="B286" s="155"/>
      <c r="C286" s="155"/>
    </row>
    <row r="287" spans="1:3" ht="15.6" x14ac:dyDescent="0.25">
      <c r="A287" s="155"/>
      <c r="B287" s="155"/>
      <c r="C287" s="155"/>
    </row>
    <row r="288" spans="1:3" ht="15.6" x14ac:dyDescent="0.25">
      <c r="A288" s="155"/>
      <c r="B288" s="155"/>
      <c r="C288" s="15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57" customWidth="1"/>
    <col min="2" max="2" width="22.3984375" style="156" customWidth="1"/>
    <col min="3" max="3" width="28.19921875" style="156" customWidth="1"/>
    <col min="4" max="4" width="21" style="156" customWidth="1"/>
    <col min="5" max="23" width="8" style="156" customWidth="1"/>
    <col min="24" max="16384" width="12.59765625" style="156"/>
  </cols>
  <sheetData>
    <row r="1" spans="1:23" ht="15" customHeight="1" x14ac:dyDescent="0.25">
      <c r="A1" s="155" t="s">
        <v>5</v>
      </c>
    </row>
    <row r="2" spans="1:23" ht="15" customHeight="1" x14ac:dyDescent="0.25">
      <c r="A2" s="155" t="s">
        <v>6</v>
      </c>
    </row>
    <row r="3" spans="1:23" ht="13.5" customHeight="1" x14ac:dyDescent="0.25">
      <c r="A3" s="155" t="s">
        <v>7</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x14ac:dyDescent="0.25">
      <c r="A4" s="155"/>
      <c r="B4" s="155"/>
      <c r="C4" s="155"/>
      <c r="D4" s="155"/>
      <c r="E4" s="155"/>
      <c r="F4" s="155"/>
      <c r="G4" s="155"/>
      <c r="H4" s="155"/>
      <c r="I4" s="155"/>
      <c r="J4" s="155"/>
      <c r="K4" s="155"/>
      <c r="L4" s="155"/>
      <c r="M4" s="155"/>
      <c r="N4" s="155"/>
      <c r="O4" s="155"/>
      <c r="P4" s="155"/>
      <c r="Q4" s="155"/>
      <c r="R4" s="155"/>
      <c r="S4" s="155"/>
      <c r="T4" s="155"/>
      <c r="U4" s="155"/>
      <c r="V4" s="155"/>
      <c r="W4" s="155"/>
    </row>
    <row r="5" spans="1:23" ht="13.2" customHeight="1" x14ac:dyDescent="0.25">
      <c r="A5" s="155" t="s">
        <v>27</v>
      </c>
      <c r="B5" s="155"/>
      <c r="C5" s="155"/>
      <c r="D5" s="155"/>
      <c r="E5" s="155"/>
      <c r="F5" s="155"/>
      <c r="G5" s="155"/>
      <c r="H5" s="155"/>
      <c r="I5" s="155"/>
      <c r="J5" s="155"/>
      <c r="K5" s="155"/>
      <c r="L5" s="155"/>
      <c r="M5" s="155"/>
      <c r="N5" s="155"/>
      <c r="O5" s="155"/>
      <c r="P5" s="155"/>
      <c r="Q5" s="155"/>
      <c r="R5" s="155"/>
      <c r="S5" s="155"/>
      <c r="T5" s="155"/>
      <c r="U5" s="155"/>
      <c r="V5" s="155"/>
      <c r="W5" s="155"/>
    </row>
    <row r="6" spans="1:23" ht="13.5" customHeight="1" x14ac:dyDescent="0.25">
      <c r="A6" s="155" t="s">
        <v>28</v>
      </c>
      <c r="B6" s="155"/>
      <c r="C6" s="155"/>
      <c r="D6" s="155"/>
      <c r="E6" s="155"/>
      <c r="F6" s="155"/>
      <c r="G6" s="155"/>
      <c r="H6" s="155"/>
      <c r="I6" s="155"/>
      <c r="J6" s="155"/>
      <c r="K6" s="155"/>
      <c r="L6" s="155"/>
      <c r="M6" s="155"/>
      <c r="N6" s="155"/>
      <c r="O6" s="155"/>
      <c r="P6" s="155"/>
      <c r="Q6" s="155"/>
      <c r="R6" s="155"/>
      <c r="S6" s="155"/>
      <c r="T6" s="155"/>
      <c r="U6" s="155"/>
      <c r="V6" s="155"/>
      <c r="W6" s="155"/>
    </row>
    <row r="7" spans="1:23" ht="13.5" customHeight="1" x14ac:dyDescent="0.25">
      <c r="A7" s="155"/>
      <c r="B7" s="155"/>
      <c r="C7" s="155"/>
      <c r="D7" s="155"/>
      <c r="E7" s="155"/>
      <c r="F7" s="155"/>
      <c r="G7" s="155"/>
      <c r="H7" s="155"/>
      <c r="I7" s="155"/>
      <c r="J7" s="155"/>
      <c r="K7" s="155"/>
      <c r="L7" s="155"/>
      <c r="M7" s="155"/>
      <c r="N7" s="155"/>
      <c r="O7" s="155"/>
      <c r="P7" s="155"/>
      <c r="Q7" s="155"/>
      <c r="R7" s="155"/>
      <c r="S7" s="155"/>
      <c r="T7" s="155"/>
      <c r="U7" s="155"/>
      <c r="V7" s="155"/>
      <c r="W7" s="155"/>
    </row>
    <row r="8" spans="1:23" ht="13.5" customHeight="1" x14ac:dyDescent="0.25">
      <c r="A8" s="157" t="s">
        <v>125</v>
      </c>
      <c r="B8" s="155"/>
      <c r="C8" s="155"/>
      <c r="D8" s="155"/>
      <c r="E8" s="155"/>
      <c r="F8" s="155"/>
      <c r="G8" s="155"/>
      <c r="H8" s="155"/>
      <c r="I8" s="155"/>
      <c r="J8" s="155"/>
      <c r="K8" s="155"/>
      <c r="L8" s="155"/>
      <c r="M8" s="155"/>
      <c r="N8" s="155"/>
      <c r="O8" s="155"/>
      <c r="P8" s="155"/>
      <c r="Q8" s="155"/>
      <c r="R8" s="155"/>
      <c r="S8" s="155"/>
      <c r="T8" s="155"/>
      <c r="U8" s="155"/>
      <c r="V8" s="155"/>
      <c r="W8" s="155"/>
    </row>
    <row r="9" spans="1:23" ht="13.5" customHeight="1" x14ac:dyDescent="0.25">
      <c r="A9" s="157" t="s">
        <v>126</v>
      </c>
      <c r="B9" s="155"/>
      <c r="C9" s="155"/>
      <c r="D9" s="155"/>
      <c r="E9" s="155"/>
      <c r="F9" s="155"/>
      <c r="G9" s="155"/>
      <c r="H9" s="155"/>
      <c r="I9" s="155"/>
      <c r="J9" s="155"/>
      <c r="K9" s="155"/>
      <c r="L9" s="155"/>
      <c r="M9" s="155"/>
      <c r="N9" s="155"/>
      <c r="O9" s="155"/>
      <c r="P9" s="155"/>
      <c r="Q9" s="155"/>
      <c r="R9" s="155"/>
      <c r="S9" s="155"/>
      <c r="T9" s="155"/>
      <c r="U9" s="155"/>
      <c r="V9" s="155"/>
      <c r="W9" s="155"/>
    </row>
    <row r="10" spans="1:23" ht="13.5" customHeight="1" x14ac:dyDescent="0.25">
      <c r="A10" s="155"/>
      <c r="B10" s="155"/>
      <c r="C10" s="155"/>
      <c r="D10" s="155"/>
      <c r="E10" s="155"/>
      <c r="F10" s="155"/>
      <c r="G10" s="155"/>
      <c r="H10" s="155"/>
      <c r="I10" s="155"/>
      <c r="J10" s="155"/>
      <c r="K10" s="155"/>
      <c r="L10" s="155"/>
      <c r="M10" s="155"/>
      <c r="N10" s="155"/>
      <c r="O10" s="155"/>
      <c r="P10" s="155"/>
      <c r="Q10" s="155"/>
      <c r="R10" s="155"/>
      <c r="S10" s="155"/>
      <c r="T10" s="155"/>
      <c r="U10" s="155"/>
      <c r="V10" s="155"/>
      <c r="W10" s="155"/>
    </row>
    <row r="11" spans="1:23" ht="13.5" customHeight="1" x14ac:dyDescent="0.25">
      <c r="A11" s="145" t="s">
        <v>105</v>
      </c>
      <c r="B11" s="145" t="s">
        <v>106</v>
      </c>
      <c r="C11" s="155">
        <f>VLOOKUP('6l_FP'!B5,Sąrašai!A12:B13,2,FALSE)</f>
        <v>1</v>
      </c>
      <c r="D11" s="155"/>
      <c r="E11" s="155"/>
      <c r="F11" s="155"/>
      <c r="G11" s="155"/>
      <c r="H11" s="155"/>
      <c r="I11" s="155"/>
      <c r="J11" s="155"/>
      <c r="K11" s="155"/>
      <c r="L11" s="155"/>
      <c r="M11" s="155"/>
      <c r="N11" s="155"/>
      <c r="O11" s="155"/>
      <c r="P11" s="155"/>
      <c r="Q11" s="155"/>
      <c r="R11" s="155"/>
      <c r="S11" s="155"/>
      <c r="T11" s="155"/>
      <c r="U11" s="155"/>
      <c r="V11" s="155"/>
      <c r="W11" s="155"/>
    </row>
    <row r="12" spans="1:23" ht="13.5" customHeight="1" x14ac:dyDescent="0.25">
      <c r="A12" s="157" t="s">
        <v>72</v>
      </c>
      <c r="B12" s="157">
        <v>1</v>
      </c>
      <c r="C12" s="155"/>
      <c r="D12" s="155"/>
      <c r="E12" s="155"/>
      <c r="F12" s="155"/>
      <c r="G12" s="155"/>
      <c r="H12" s="155"/>
      <c r="I12" s="155"/>
      <c r="J12" s="155"/>
      <c r="K12" s="155"/>
      <c r="L12" s="155"/>
      <c r="M12" s="155"/>
      <c r="N12" s="155"/>
      <c r="O12" s="155"/>
      <c r="P12" s="155"/>
      <c r="Q12" s="155"/>
      <c r="R12" s="155"/>
      <c r="S12" s="155"/>
      <c r="T12" s="155"/>
      <c r="U12" s="155"/>
      <c r="V12" s="155"/>
      <c r="W12" s="155"/>
    </row>
    <row r="13" spans="1:23" ht="13.5" customHeight="1" x14ac:dyDescent="0.25">
      <c r="A13" s="157" t="s">
        <v>107</v>
      </c>
      <c r="B13" s="157">
        <v>2</v>
      </c>
      <c r="C13" s="155"/>
      <c r="D13" s="155"/>
      <c r="E13" s="155"/>
      <c r="F13" s="155"/>
      <c r="G13" s="155"/>
      <c r="H13" s="155"/>
      <c r="I13" s="155"/>
      <c r="J13" s="155"/>
      <c r="K13" s="155"/>
      <c r="L13" s="155"/>
      <c r="M13" s="155"/>
      <c r="N13" s="155"/>
      <c r="O13" s="155"/>
      <c r="P13" s="155"/>
      <c r="Q13" s="155"/>
      <c r="R13" s="155"/>
      <c r="S13" s="155"/>
      <c r="T13" s="155"/>
      <c r="U13" s="155"/>
      <c r="V13" s="155"/>
      <c r="W13" s="155"/>
    </row>
    <row r="14" spans="1:23" ht="13.5" customHeight="1" x14ac:dyDescent="0.25">
      <c r="A14" s="155"/>
      <c r="B14" s="155"/>
      <c r="C14" s="155"/>
      <c r="D14" s="155"/>
      <c r="E14" s="155"/>
      <c r="F14" s="155"/>
      <c r="G14" s="155"/>
      <c r="H14" s="155"/>
      <c r="I14" s="155"/>
      <c r="J14" s="155"/>
      <c r="K14" s="155"/>
      <c r="L14" s="155"/>
      <c r="M14" s="155"/>
      <c r="N14" s="155"/>
      <c r="O14" s="155"/>
      <c r="P14" s="155"/>
      <c r="Q14" s="155"/>
      <c r="R14" s="155"/>
      <c r="S14" s="155"/>
      <c r="T14" s="155"/>
      <c r="U14" s="155"/>
      <c r="V14" s="155"/>
      <c r="W14" s="155"/>
    </row>
    <row r="15" spans="1:23" ht="13.5" customHeight="1" x14ac:dyDescent="0.25">
      <c r="A15" s="145" t="s">
        <v>108</v>
      </c>
      <c r="B15" s="155"/>
      <c r="C15" s="155"/>
      <c r="D15" s="155"/>
      <c r="E15" s="155"/>
      <c r="F15" s="155"/>
      <c r="G15" s="155"/>
      <c r="H15" s="155"/>
      <c r="I15" s="155"/>
      <c r="J15" s="155"/>
      <c r="K15" s="155"/>
      <c r="L15" s="155"/>
      <c r="M15" s="155"/>
      <c r="N15" s="155"/>
      <c r="O15" s="155"/>
      <c r="P15" s="155"/>
      <c r="Q15" s="155"/>
      <c r="R15" s="155"/>
      <c r="S15" s="155"/>
      <c r="T15" s="155"/>
      <c r="U15" s="155"/>
      <c r="V15" s="155"/>
      <c r="W15" s="155"/>
    </row>
    <row r="16" spans="1:23" ht="13.5" customHeight="1" x14ac:dyDescent="0.25">
      <c r="A16" s="145"/>
      <c r="B16" s="155"/>
      <c r="C16" s="155"/>
      <c r="D16" s="155"/>
      <c r="E16" s="155"/>
      <c r="F16" s="155"/>
      <c r="G16" s="155"/>
      <c r="H16" s="155"/>
      <c r="I16" s="155"/>
      <c r="J16" s="155"/>
      <c r="K16" s="155"/>
      <c r="L16" s="155"/>
      <c r="M16" s="155"/>
      <c r="N16" s="155"/>
      <c r="O16" s="155"/>
      <c r="P16" s="155"/>
      <c r="Q16" s="155"/>
      <c r="R16" s="155"/>
      <c r="S16" s="155"/>
      <c r="T16" s="155"/>
      <c r="U16" s="155"/>
      <c r="V16" s="155"/>
      <c r="W16" s="155"/>
    </row>
    <row r="17" spans="1:23" ht="13.5" customHeight="1" x14ac:dyDescent="0.25">
      <c r="B17" s="155"/>
      <c r="C17" s="155"/>
      <c r="D17" s="155"/>
      <c r="E17" s="155"/>
      <c r="F17" s="155"/>
      <c r="G17" s="155"/>
      <c r="H17" s="155"/>
      <c r="I17" s="155"/>
      <c r="J17" s="155"/>
      <c r="K17" s="155"/>
      <c r="L17" s="155"/>
      <c r="M17" s="155"/>
      <c r="N17" s="155"/>
      <c r="O17" s="155"/>
      <c r="P17" s="155"/>
      <c r="Q17" s="155"/>
      <c r="R17" s="155"/>
      <c r="S17" s="155"/>
      <c r="T17" s="155"/>
      <c r="U17" s="155"/>
      <c r="V17" s="155"/>
      <c r="W17" s="155"/>
    </row>
    <row r="18" spans="1:23" ht="13.5" customHeight="1" x14ac:dyDescent="0.25">
      <c r="A18" s="157">
        <v>21</v>
      </c>
      <c r="B18" s="155"/>
      <c r="C18" s="155"/>
      <c r="D18" s="155"/>
      <c r="E18" s="155"/>
      <c r="F18" s="155"/>
      <c r="G18" s="155"/>
      <c r="H18" s="155"/>
      <c r="I18" s="155"/>
      <c r="J18" s="155"/>
      <c r="K18" s="155"/>
      <c r="L18" s="155"/>
      <c r="M18" s="155"/>
      <c r="N18" s="155"/>
      <c r="O18" s="155"/>
      <c r="P18" s="155"/>
      <c r="Q18" s="155"/>
      <c r="R18" s="155"/>
      <c r="S18" s="155"/>
      <c r="T18" s="155"/>
      <c r="U18" s="155"/>
      <c r="V18" s="155"/>
      <c r="W18" s="155"/>
    </row>
    <row r="19" spans="1:23" ht="13.5" customHeight="1" x14ac:dyDescent="0.25">
      <c r="A19" s="157">
        <v>9</v>
      </c>
      <c r="B19" s="155"/>
      <c r="C19" s="155"/>
      <c r="D19" s="155"/>
      <c r="E19" s="155"/>
      <c r="F19" s="155"/>
      <c r="G19" s="155"/>
      <c r="H19" s="155"/>
      <c r="I19" s="155"/>
      <c r="J19" s="155"/>
      <c r="K19" s="155"/>
      <c r="L19" s="155"/>
      <c r="M19" s="155"/>
      <c r="N19" s="155"/>
      <c r="O19" s="155"/>
      <c r="P19" s="155"/>
      <c r="Q19" s="155"/>
      <c r="R19" s="155"/>
      <c r="S19" s="155"/>
      <c r="T19" s="155"/>
      <c r="U19" s="155"/>
      <c r="V19" s="155"/>
      <c r="W19" s="155"/>
    </row>
    <row r="20" spans="1:23" ht="13.5" customHeight="1" x14ac:dyDescent="0.25">
      <c r="A20" s="157">
        <v>5</v>
      </c>
      <c r="B20" s="155"/>
      <c r="C20" s="155"/>
      <c r="D20" s="155"/>
      <c r="E20" s="155"/>
      <c r="F20" s="155"/>
      <c r="G20" s="155"/>
      <c r="H20" s="155"/>
      <c r="I20" s="155"/>
      <c r="J20" s="155"/>
      <c r="K20" s="155"/>
      <c r="L20" s="155"/>
      <c r="M20" s="155"/>
      <c r="N20" s="155"/>
      <c r="O20" s="155"/>
      <c r="P20" s="155"/>
      <c r="Q20" s="155"/>
      <c r="R20" s="155"/>
      <c r="S20" s="155"/>
      <c r="T20" s="155"/>
      <c r="U20" s="155"/>
      <c r="V20" s="155"/>
      <c r="W20" s="155"/>
    </row>
    <row r="21" spans="1:23" ht="13.5" customHeight="1" x14ac:dyDescent="0.25">
      <c r="A21" s="157">
        <v>0</v>
      </c>
      <c r="B21" s="155"/>
      <c r="C21" s="155"/>
      <c r="D21" s="155"/>
      <c r="E21" s="155"/>
      <c r="F21" s="155"/>
      <c r="G21" s="155"/>
      <c r="H21" s="155"/>
      <c r="I21" s="155"/>
      <c r="J21" s="155"/>
      <c r="K21" s="155"/>
      <c r="L21" s="155"/>
      <c r="M21" s="155"/>
      <c r="N21" s="155"/>
      <c r="O21" s="155"/>
      <c r="P21" s="155"/>
      <c r="Q21" s="155"/>
      <c r="R21" s="155"/>
      <c r="S21" s="155"/>
      <c r="T21" s="155"/>
      <c r="U21" s="155"/>
      <c r="V21" s="155"/>
      <c r="W21" s="155"/>
    </row>
    <row r="22" spans="1:23" ht="13.5" customHeight="1" x14ac:dyDescent="0.25">
      <c r="A22" s="155"/>
      <c r="B22" s="155"/>
      <c r="C22" s="155"/>
      <c r="D22" s="155"/>
      <c r="E22" s="155"/>
      <c r="F22" s="155"/>
      <c r="G22" s="155"/>
      <c r="H22" s="155"/>
      <c r="I22" s="155"/>
      <c r="J22" s="155"/>
      <c r="K22" s="155"/>
      <c r="L22" s="155"/>
      <c r="M22" s="155"/>
      <c r="N22" s="155"/>
      <c r="O22" s="155"/>
      <c r="P22" s="155"/>
      <c r="Q22" s="155"/>
      <c r="R22" s="155"/>
      <c r="S22" s="155"/>
      <c r="T22" s="155"/>
      <c r="U22" s="155"/>
      <c r="V22" s="155"/>
      <c r="W22" s="155"/>
    </row>
    <row r="23" spans="1:23" ht="13.5" customHeight="1" x14ac:dyDescent="0.25">
      <c r="A23" s="145" t="s">
        <v>109</v>
      </c>
      <c r="B23" s="158" t="s">
        <v>106</v>
      </c>
      <c r="C23" s="158">
        <f>VLOOKUP('6l_FP'!B7,Sąrašai!A25:B26,2,FALSE)</f>
        <v>2</v>
      </c>
      <c r="D23" s="155"/>
      <c r="E23" s="155"/>
      <c r="F23" s="155"/>
      <c r="G23" s="155"/>
      <c r="H23" s="155"/>
      <c r="I23" s="155"/>
      <c r="J23" s="155"/>
      <c r="K23" s="155"/>
      <c r="L23" s="155"/>
      <c r="M23" s="155"/>
      <c r="N23" s="155"/>
      <c r="O23" s="155"/>
      <c r="P23" s="155"/>
      <c r="Q23" s="155"/>
      <c r="R23" s="155"/>
      <c r="S23" s="155"/>
      <c r="T23" s="155"/>
      <c r="U23" s="155"/>
      <c r="V23" s="155"/>
      <c r="W23" s="155"/>
    </row>
    <row r="24" spans="1:23" ht="13.5" customHeight="1" x14ac:dyDescent="0.25">
      <c r="A24" s="145"/>
      <c r="B24" s="158"/>
      <c r="C24" s="158"/>
      <c r="D24" s="155"/>
      <c r="E24" s="155"/>
      <c r="F24" s="155"/>
      <c r="G24" s="155"/>
      <c r="H24" s="155"/>
      <c r="I24" s="155"/>
      <c r="J24" s="155"/>
      <c r="K24" s="155"/>
      <c r="L24" s="155"/>
      <c r="M24" s="155"/>
      <c r="N24" s="155"/>
      <c r="O24" s="155"/>
      <c r="P24" s="155"/>
      <c r="Q24" s="155"/>
      <c r="R24" s="155"/>
      <c r="S24" s="155"/>
      <c r="T24" s="155"/>
      <c r="U24" s="155"/>
      <c r="V24" s="155"/>
      <c r="W24" s="155"/>
    </row>
    <row r="25" spans="1:23" ht="13.5" customHeight="1" x14ac:dyDescent="0.25">
      <c r="A25" s="157" t="s">
        <v>240</v>
      </c>
      <c r="B25" s="156">
        <v>1</v>
      </c>
      <c r="D25" s="155"/>
      <c r="E25" s="155"/>
      <c r="F25" s="155"/>
      <c r="G25" s="155"/>
      <c r="H25" s="155"/>
      <c r="I25" s="155"/>
      <c r="J25" s="155"/>
      <c r="K25" s="155"/>
      <c r="L25" s="155"/>
      <c r="M25" s="155"/>
      <c r="N25" s="155"/>
      <c r="O25" s="155"/>
      <c r="P25" s="155"/>
      <c r="Q25" s="155"/>
      <c r="R25" s="155"/>
      <c r="S25" s="155"/>
      <c r="T25" s="155"/>
      <c r="U25" s="155"/>
      <c r="V25" s="155"/>
      <c r="W25" s="155"/>
    </row>
    <row r="26" spans="1:23" ht="13.5" customHeight="1" x14ac:dyDescent="0.25">
      <c r="A26" s="157" t="s">
        <v>239</v>
      </c>
      <c r="B26" s="156">
        <v>2</v>
      </c>
      <c r="D26" s="155"/>
      <c r="E26" s="155"/>
      <c r="F26" s="155"/>
      <c r="G26" s="155"/>
      <c r="H26" s="155"/>
      <c r="I26" s="155"/>
      <c r="J26" s="155"/>
      <c r="K26" s="155"/>
      <c r="L26" s="155"/>
      <c r="M26" s="155"/>
      <c r="N26" s="155"/>
      <c r="O26" s="155"/>
      <c r="P26" s="155"/>
      <c r="Q26" s="155"/>
      <c r="R26" s="155"/>
      <c r="S26" s="155"/>
      <c r="T26" s="155"/>
      <c r="U26" s="155"/>
      <c r="V26" s="155"/>
      <c r="W26" s="155"/>
    </row>
    <row r="27" spans="1:23" ht="13.5" customHeight="1" x14ac:dyDescent="0.25">
      <c r="A27" s="155"/>
      <c r="B27" s="155"/>
      <c r="C27" s="155"/>
      <c r="D27" s="155"/>
      <c r="E27" s="155"/>
      <c r="F27" s="155"/>
      <c r="G27" s="155"/>
      <c r="H27" s="155"/>
      <c r="I27" s="155"/>
      <c r="J27" s="155"/>
      <c r="K27" s="155"/>
      <c r="L27" s="155"/>
      <c r="M27" s="155"/>
      <c r="N27" s="155"/>
      <c r="O27" s="155"/>
      <c r="P27" s="155"/>
      <c r="Q27" s="155"/>
      <c r="R27" s="155"/>
      <c r="S27" s="155"/>
      <c r="T27" s="155"/>
      <c r="U27" s="155"/>
      <c r="V27" s="155"/>
      <c r="W27" s="155"/>
    </row>
    <row r="28" spans="1:23" ht="13.5" customHeight="1" x14ac:dyDescent="0.25">
      <c r="A28" s="155"/>
      <c r="B28" s="155"/>
      <c r="C28" s="155"/>
      <c r="D28" s="155"/>
      <c r="E28" s="155"/>
      <c r="F28" s="155"/>
      <c r="G28" s="155"/>
      <c r="H28" s="155"/>
      <c r="I28" s="155"/>
      <c r="J28" s="155"/>
      <c r="K28" s="155"/>
      <c r="L28" s="155"/>
      <c r="M28" s="155"/>
      <c r="N28" s="155"/>
      <c r="O28" s="155"/>
      <c r="P28" s="155"/>
      <c r="Q28" s="155"/>
      <c r="R28" s="155"/>
      <c r="S28" s="155"/>
      <c r="T28" s="155"/>
      <c r="U28" s="155"/>
      <c r="V28" s="155"/>
      <c r="W28" s="155"/>
    </row>
    <row r="29" spans="1:23" ht="13.5" customHeight="1" thickBot="1" x14ac:dyDescent="0.3">
      <c r="A29" s="159" t="s">
        <v>135</v>
      </c>
      <c r="B29" s="155"/>
      <c r="C29" s="155"/>
      <c r="D29" s="155"/>
      <c r="E29" s="155"/>
      <c r="F29" s="155"/>
      <c r="G29" s="155"/>
      <c r="H29" s="155"/>
      <c r="I29" s="155"/>
      <c r="J29" s="155"/>
      <c r="K29" s="155"/>
      <c r="L29" s="155"/>
      <c r="M29" s="155"/>
      <c r="N29" s="155"/>
      <c r="O29" s="155"/>
      <c r="P29" s="155"/>
      <c r="Q29" s="155"/>
      <c r="R29" s="155"/>
      <c r="S29" s="155"/>
      <c r="T29" s="155"/>
      <c r="U29" s="155"/>
      <c r="V29" s="155"/>
      <c r="W29" s="155"/>
    </row>
    <row r="30" spans="1:23" ht="13.5" customHeight="1" thickBot="1" x14ac:dyDescent="0.3">
      <c r="A30" s="159" t="s">
        <v>136</v>
      </c>
      <c r="B30" s="155"/>
      <c r="C30" s="155"/>
      <c r="D30" s="155"/>
      <c r="E30" s="155"/>
      <c r="F30" s="155"/>
      <c r="G30" s="155"/>
      <c r="H30" s="155"/>
      <c r="I30" s="155"/>
      <c r="J30" s="155"/>
      <c r="K30" s="155"/>
      <c r="L30" s="155"/>
      <c r="M30" s="155"/>
      <c r="N30" s="155"/>
      <c r="O30" s="155"/>
      <c r="P30" s="155"/>
      <c r="Q30" s="155"/>
      <c r="R30" s="155"/>
      <c r="S30" s="155"/>
      <c r="T30" s="155"/>
      <c r="U30" s="155"/>
      <c r="V30" s="155"/>
      <c r="W30" s="155"/>
    </row>
    <row r="31" spans="1:23" ht="13.5" customHeight="1" thickBot="1" x14ac:dyDescent="0.3">
      <c r="A31" s="159" t="s">
        <v>137</v>
      </c>
      <c r="B31" s="155"/>
      <c r="C31" s="155"/>
      <c r="D31" s="155"/>
      <c r="E31" s="155"/>
      <c r="F31" s="155"/>
      <c r="G31" s="155"/>
      <c r="H31" s="155"/>
      <c r="I31" s="155"/>
      <c r="J31" s="155"/>
      <c r="K31" s="155"/>
      <c r="L31" s="155"/>
      <c r="M31" s="155"/>
      <c r="N31" s="155"/>
      <c r="O31" s="155"/>
      <c r="P31" s="155"/>
      <c r="Q31" s="155"/>
      <c r="R31" s="155"/>
      <c r="S31" s="155"/>
      <c r="T31" s="155"/>
      <c r="U31" s="155"/>
      <c r="V31" s="155"/>
      <c r="W31" s="155"/>
    </row>
    <row r="32" spans="1:23" ht="13.5" customHeight="1" x14ac:dyDescent="0.25">
      <c r="A32" s="155"/>
      <c r="B32" s="155"/>
      <c r="C32" s="155"/>
      <c r="D32" s="155"/>
      <c r="E32" s="155"/>
      <c r="F32" s="155"/>
      <c r="G32" s="155"/>
      <c r="H32" s="155"/>
      <c r="I32" s="155"/>
      <c r="J32" s="155"/>
      <c r="K32" s="155"/>
      <c r="L32" s="155"/>
      <c r="M32" s="155"/>
      <c r="N32" s="155"/>
      <c r="O32" s="155"/>
      <c r="P32" s="155"/>
      <c r="Q32" s="155"/>
      <c r="R32" s="155"/>
      <c r="S32" s="155"/>
      <c r="T32" s="155"/>
      <c r="U32" s="155"/>
      <c r="V32" s="155"/>
      <c r="W32" s="155"/>
    </row>
    <row r="33" spans="1:23" ht="13.5" customHeight="1" x14ac:dyDescent="0.25">
      <c r="A33" s="155" t="s">
        <v>230</v>
      </c>
      <c r="B33" s="155"/>
      <c r="C33" s="155"/>
      <c r="D33" s="155"/>
      <c r="E33" s="155"/>
      <c r="F33" s="155"/>
      <c r="G33" s="155"/>
      <c r="H33" s="155"/>
      <c r="I33" s="155"/>
      <c r="J33" s="155"/>
      <c r="K33" s="155"/>
      <c r="L33" s="155"/>
      <c r="M33" s="155"/>
      <c r="N33" s="155"/>
      <c r="O33" s="155"/>
      <c r="P33" s="155"/>
      <c r="Q33" s="155"/>
      <c r="R33" s="155"/>
      <c r="S33" s="155"/>
      <c r="T33" s="155"/>
      <c r="U33" s="155"/>
      <c r="V33" s="155"/>
      <c r="W33" s="155"/>
    </row>
    <row r="34" spans="1:23" ht="13.5" customHeight="1" x14ac:dyDescent="0.25">
      <c r="A34" s="155" t="s">
        <v>231</v>
      </c>
      <c r="B34" s="155"/>
      <c r="C34" s="155"/>
      <c r="D34" s="155"/>
      <c r="E34" s="155"/>
      <c r="F34" s="155"/>
      <c r="G34" s="155"/>
      <c r="H34" s="155"/>
      <c r="I34" s="155"/>
      <c r="J34" s="155"/>
      <c r="K34" s="155"/>
      <c r="L34" s="155"/>
      <c r="M34" s="155"/>
      <c r="N34" s="155"/>
      <c r="O34" s="155"/>
      <c r="P34" s="155"/>
      <c r="Q34" s="155"/>
      <c r="R34" s="155"/>
      <c r="S34" s="155"/>
      <c r="T34" s="155"/>
      <c r="U34" s="155"/>
      <c r="V34" s="155"/>
      <c r="W34" s="155"/>
    </row>
    <row r="35" spans="1:23" ht="15.6" customHeight="1" x14ac:dyDescent="0.25">
      <c r="A35" s="160" t="s">
        <v>236</v>
      </c>
      <c r="B35" s="155"/>
      <c r="C35" s="155"/>
      <c r="D35" s="155"/>
      <c r="E35" s="155"/>
      <c r="F35" s="155"/>
      <c r="G35" s="155"/>
      <c r="H35" s="155"/>
      <c r="I35" s="155"/>
      <c r="J35" s="155"/>
      <c r="K35" s="155"/>
      <c r="L35" s="155"/>
      <c r="M35" s="155"/>
      <c r="N35" s="155"/>
      <c r="O35" s="155"/>
      <c r="P35" s="155"/>
      <c r="Q35" s="155"/>
      <c r="R35" s="155"/>
      <c r="S35" s="155"/>
      <c r="T35" s="155"/>
      <c r="U35" s="155"/>
      <c r="V35" s="155"/>
      <c r="W35" s="155"/>
    </row>
    <row r="36" spans="1:23" ht="30" customHeight="1" x14ac:dyDescent="0.25">
      <c r="A36" s="160" t="s">
        <v>391</v>
      </c>
      <c r="B36" s="155"/>
      <c r="C36" s="155"/>
      <c r="D36" s="155"/>
      <c r="E36" s="155"/>
      <c r="F36" s="155"/>
      <c r="G36" s="155"/>
      <c r="H36" s="155"/>
      <c r="I36" s="155"/>
      <c r="J36" s="155"/>
      <c r="K36" s="155"/>
      <c r="L36" s="155"/>
      <c r="M36" s="155"/>
      <c r="N36" s="155"/>
      <c r="O36" s="155"/>
      <c r="P36" s="155"/>
      <c r="Q36" s="155"/>
      <c r="R36" s="155"/>
      <c r="S36" s="155"/>
      <c r="T36" s="155"/>
      <c r="U36" s="155"/>
      <c r="V36" s="155"/>
      <c r="W36" s="155"/>
    </row>
    <row r="37" spans="1:23" ht="13.5" customHeight="1" x14ac:dyDescent="0.25">
      <c r="A37" s="155" t="s">
        <v>232</v>
      </c>
      <c r="B37" s="155"/>
      <c r="C37" s="155"/>
      <c r="D37" s="155"/>
      <c r="E37" s="155"/>
      <c r="F37" s="155"/>
      <c r="G37" s="155"/>
      <c r="H37" s="155"/>
      <c r="I37" s="155"/>
      <c r="J37" s="155"/>
      <c r="K37" s="155"/>
      <c r="L37" s="155"/>
      <c r="M37" s="155"/>
      <c r="N37" s="155"/>
      <c r="O37" s="155"/>
      <c r="P37" s="155"/>
      <c r="Q37" s="155"/>
      <c r="R37" s="155"/>
      <c r="S37" s="155"/>
      <c r="T37" s="155"/>
      <c r="U37" s="155"/>
      <c r="V37" s="155"/>
      <c r="W37" s="155"/>
    </row>
    <row r="38" spans="1:23" ht="13.5" customHeight="1" x14ac:dyDescent="0.25">
      <c r="A38" s="155" t="s">
        <v>233</v>
      </c>
      <c r="B38" s="155"/>
      <c r="C38" s="155"/>
      <c r="D38" s="155"/>
      <c r="E38" s="155"/>
      <c r="F38" s="155"/>
      <c r="G38" s="155"/>
      <c r="H38" s="155"/>
      <c r="I38" s="155"/>
      <c r="J38" s="155"/>
      <c r="K38" s="155"/>
      <c r="L38" s="155"/>
      <c r="M38" s="155"/>
      <c r="N38" s="155"/>
      <c r="O38" s="155"/>
      <c r="P38" s="155"/>
      <c r="Q38" s="155"/>
      <c r="R38" s="155"/>
      <c r="S38" s="155"/>
      <c r="T38" s="155"/>
      <c r="U38" s="155"/>
      <c r="V38" s="155"/>
      <c r="W38" s="155"/>
    </row>
    <row r="39" spans="1:23" ht="13.5" customHeight="1" x14ac:dyDescent="0.25">
      <c r="A39" s="161"/>
      <c r="B39" s="155"/>
      <c r="C39" s="155"/>
      <c r="D39" s="155"/>
      <c r="E39" s="155"/>
      <c r="F39" s="155"/>
      <c r="G39" s="155"/>
      <c r="H39" s="155"/>
      <c r="I39" s="155"/>
      <c r="J39" s="155"/>
      <c r="K39" s="155"/>
      <c r="L39" s="155"/>
      <c r="M39" s="155"/>
      <c r="N39" s="155"/>
      <c r="O39" s="155"/>
      <c r="P39" s="155"/>
      <c r="Q39" s="155"/>
      <c r="R39" s="155"/>
      <c r="S39" s="155"/>
      <c r="T39" s="155"/>
      <c r="U39" s="155"/>
      <c r="V39" s="155"/>
      <c r="W39" s="155"/>
    </row>
    <row r="40" spans="1:23" ht="13.5" customHeight="1" x14ac:dyDescent="0.25">
      <c r="A40" s="155" t="s">
        <v>500</v>
      </c>
      <c r="B40" s="155"/>
      <c r="C40" s="155"/>
      <c r="D40" s="155"/>
      <c r="E40" s="155"/>
      <c r="F40" s="155"/>
      <c r="G40" s="155"/>
      <c r="H40" s="155"/>
      <c r="I40" s="155"/>
      <c r="J40" s="155"/>
      <c r="K40" s="155"/>
      <c r="L40" s="155"/>
      <c r="M40" s="155"/>
      <c r="N40" s="155"/>
      <c r="O40" s="155"/>
      <c r="P40" s="155"/>
      <c r="Q40" s="155"/>
      <c r="R40" s="155"/>
      <c r="S40" s="155"/>
      <c r="T40" s="155"/>
      <c r="U40" s="155"/>
      <c r="V40" s="155"/>
      <c r="W40" s="155"/>
    </row>
    <row r="41" spans="1:23" ht="13.5" customHeight="1" x14ac:dyDescent="0.25">
      <c r="A41" s="157" t="s">
        <v>501</v>
      </c>
      <c r="B41" s="155"/>
      <c r="C41" s="155"/>
      <c r="D41" s="155"/>
      <c r="E41" s="155"/>
      <c r="F41" s="155"/>
      <c r="G41" s="155"/>
      <c r="H41" s="155"/>
      <c r="I41" s="155"/>
      <c r="J41" s="155"/>
      <c r="K41" s="155"/>
      <c r="L41" s="155"/>
      <c r="M41" s="155"/>
      <c r="N41" s="155"/>
      <c r="O41" s="155"/>
      <c r="P41" s="155"/>
      <c r="Q41" s="155"/>
      <c r="R41" s="155"/>
      <c r="S41" s="155"/>
      <c r="T41" s="155"/>
      <c r="U41" s="155"/>
      <c r="V41" s="155"/>
      <c r="W41" s="155"/>
    </row>
    <row r="42" spans="1:23" ht="13.5" customHeight="1" x14ac:dyDescent="0.25">
      <c r="A42" s="157" t="s">
        <v>502</v>
      </c>
      <c r="B42" s="155"/>
      <c r="C42" s="155"/>
      <c r="D42" s="155"/>
      <c r="E42" s="155"/>
      <c r="F42" s="155"/>
      <c r="G42" s="155"/>
      <c r="H42" s="155"/>
      <c r="I42" s="155"/>
      <c r="J42" s="155"/>
      <c r="K42" s="155"/>
      <c r="L42" s="155"/>
      <c r="M42" s="155"/>
      <c r="N42" s="155"/>
      <c r="O42" s="155"/>
      <c r="P42" s="155"/>
      <c r="Q42" s="155"/>
      <c r="R42" s="155"/>
      <c r="S42" s="155"/>
      <c r="T42" s="155"/>
      <c r="U42" s="155"/>
      <c r="V42" s="155"/>
      <c r="W42" s="155"/>
    </row>
    <row r="43" spans="1:23" ht="13.5" customHeight="1" x14ac:dyDescent="0.25">
      <c r="A43" s="155"/>
      <c r="B43" s="155"/>
      <c r="C43" s="155"/>
      <c r="D43" s="155"/>
      <c r="E43" s="155"/>
      <c r="F43" s="155"/>
      <c r="G43" s="155"/>
      <c r="H43" s="155"/>
      <c r="I43" s="155"/>
      <c r="J43" s="155"/>
      <c r="K43" s="155"/>
      <c r="L43" s="155"/>
      <c r="M43" s="155"/>
      <c r="N43" s="155"/>
      <c r="O43" s="155"/>
      <c r="P43" s="155"/>
      <c r="Q43" s="155"/>
      <c r="R43" s="155"/>
      <c r="S43" s="155"/>
      <c r="T43" s="155"/>
      <c r="U43" s="155"/>
      <c r="V43" s="155"/>
      <c r="W43" s="155"/>
    </row>
    <row r="44" spans="1:23" ht="13.5" customHeight="1" x14ac:dyDescent="0.25">
      <c r="A44" s="155"/>
      <c r="B44" s="155"/>
      <c r="C44" s="155"/>
      <c r="D44" s="155"/>
      <c r="E44" s="155"/>
      <c r="F44" s="155"/>
      <c r="G44" s="155"/>
      <c r="H44" s="155"/>
      <c r="I44" s="155"/>
      <c r="J44" s="155"/>
      <c r="K44" s="155"/>
      <c r="L44" s="155"/>
      <c r="M44" s="155"/>
      <c r="N44" s="155"/>
      <c r="O44" s="155"/>
      <c r="P44" s="155"/>
      <c r="Q44" s="155"/>
      <c r="R44" s="155"/>
      <c r="S44" s="155"/>
      <c r="T44" s="155"/>
      <c r="U44" s="155"/>
      <c r="V44" s="155"/>
      <c r="W44" s="155"/>
    </row>
    <row r="45" spans="1:23" ht="13.5" customHeight="1" x14ac:dyDescent="0.25">
      <c r="A45" s="155"/>
      <c r="B45" s="155"/>
      <c r="C45" s="155"/>
      <c r="D45" s="155"/>
      <c r="E45" s="155"/>
      <c r="F45" s="155"/>
      <c r="G45" s="155"/>
      <c r="H45" s="155"/>
      <c r="I45" s="155"/>
      <c r="J45" s="155"/>
      <c r="K45" s="155"/>
      <c r="L45" s="155"/>
      <c r="M45" s="155"/>
      <c r="N45" s="155"/>
      <c r="O45" s="155"/>
      <c r="P45" s="155"/>
      <c r="Q45" s="155"/>
      <c r="R45" s="155"/>
      <c r="S45" s="155"/>
      <c r="T45" s="155"/>
      <c r="U45" s="155"/>
      <c r="V45" s="155"/>
      <c r="W45" s="155"/>
    </row>
    <row r="46" spans="1:23" ht="13.5" customHeight="1" x14ac:dyDescent="0.25">
      <c r="A46" s="155"/>
      <c r="B46" s="155"/>
      <c r="C46" s="155"/>
      <c r="D46" s="155"/>
      <c r="E46" s="155"/>
      <c r="F46" s="155"/>
      <c r="G46" s="155"/>
      <c r="H46" s="155"/>
      <c r="I46" s="155"/>
      <c r="J46" s="155"/>
      <c r="K46" s="155"/>
      <c r="L46" s="155"/>
      <c r="M46" s="155"/>
      <c r="N46" s="155"/>
      <c r="O46" s="155"/>
      <c r="P46" s="155"/>
      <c r="Q46" s="155"/>
      <c r="R46" s="155"/>
      <c r="S46" s="155"/>
      <c r="T46" s="155"/>
      <c r="U46" s="155"/>
      <c r="V46" s="155"/>
      <c r="W46" s="155"/>
    </row>
    <row r="47" spans="1:23" ht="13.5" customHeight="1" x14ac:dyDescent="0.25">
      <c r="A47" s="155"/>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3" ht="13.5" customHeight="1" x14ac:dyDescent="0.25">
      <c r="A48" s="155" t="s">
        <v>721</v>
      </c>
      <c r="B48" s="155" t="s">
        <v>5</v>
      </c>
      <c r="C48" s="155"/>
      <c r="D48" s="155"/>
      <c r="E48" s="155"/>
      <c r="F48" s="155"/>
      <c r="G48" s="155"/>
      <c r="H48" s="155"/>
      <c r="I48" s="155"/>
      <c r="J48" s="155"/>
      <c r="K48" s="155"/>
      <c r="L48" s="155"/>
      <c r="M48" s="155"/>
      <c r="N48" s="155"/>
      <c r="O48" s="155"/>
      <c r="P48" s="155"/>
      <c r="Q48" s="155"/>
      <c r="R48" s="155"/>
      <c r="S48" s="155"/>
      <c r="T48" s="155"/>
      <c r="U48" s="155"/>
      <c r="V48" s="155"/>
      <c r="W48" s="155"/>
    </row>
    <row r="49" spans="1:23" ht="13.5" customHeight="1" x14ac:dyDescent="0.3">
      <c r="A49" s="166" t="s">
        <v>722</v>
      </c>
      <c r="B49" s="155" t="s">
        <v>6</v>
      </c>
      <c r="C49" s="155"/>
      <c r="D49" s="155"/>
      <c r="E49" s="155"/>
      <c r="F49" s="155"/>
      <c r="G49" s="155"/>
      <c r="H49" s="155"/>
      <c r="I49" s="155"/>
      <c r="J49" s="155"/>
      <c r="K49" s="155"/>
      <c r="L49" s="155"/>
      <c r="M49" s="155"/>
      <c r="N49" s="155"/>
      <c r="O49" s="155"/>
      <c r="P49" s="155"/>
      <c r="Q49" s="155"/>
      <c r="R49" s="155"/>
      <c r="S49" s="155"/>
      <c r="T49" s="155"/>
      <c r="U49" s="155"/>
      <c r="V49" s="155"/>
      <c r="W49" s="155"/>
    </row>
    <row r="50" spans="1:23" ht="13.5" customHeight="1" x14ac:dyDescent="0.25">
      <c r="A50" s="155" t="s">
        <v>723</v>
      </c>
      <c r="B50" s="155" t="s">
        <v>7</v>
      </c>
      <c r="C50" s="155"/>
      <c r="D50" s="155"/>
      <c r="E50" s="155"/>
      <c r="F50" s="155"/>
      <c r="G50" s="155"/>
      <c r="H50" s="155"/>
      <c r="I50" s="155"/>
      <c r="J50" s="155"/>
      <c r="K50" s="155"/>
      <c r="L50" s="155"/>
      <c r="M50" s="155"/>
      <c r="N50" s="155"/>
      <c r="O50" s="155"/>
      <c r="P50" s="155"/>
      <c r="Q50" s="155"/>
      <c r="R50" s="155"/>
      <c r="S50" s="155"/>
      <c r="T50" s="155"/>
      <c r="U50" s="155"/>
      <c r="V50" s="155"/>
      <c r="W50" s="155"/>
    </row>
    <row r="51" spans="1:23" ht="13.5" customHeight="1" x14ac:dyDescent="0.25">
      <c r="A51" s="155" t="s">
        <v>724</v>
      </c>
      <c r="B51" s="155"/>
      <c r="C51" s="155"/>
      <c r="D51" s="155"/>
      <c r="E51" s="155"/>
      <c r="F51" s="155"/>
      <c r="G51" s="155"/>
      <c r="H51" s="155"/>
      <c r="I51" s="155"/>
      <c r="J51" s="155"/>
      <c r="K51" s="155"/>
      <c r="L51" s="155"/>
      <c r="M51" s="155"/>
      <c r="N51" s="155"/>
      <c r="O51" s="155"/>
      <c r="P51" s="155"/>
      <c r="Q51" s="155"/>
      <c r="R51" s="155"/>
      <c r="S51" s="155"/>
      <c r="T51" s="155"/>
      <c r="U51" s="155"/>
      <c r="V51" s="155"/>
      <c r="W51" s="155"/>
    </row>
    <row r="52" spans="1:23" ht="13.5" customHeight="1" x14ac:dyDescent="0.25">
      <c r="B52" s="155"/>
      <c r="C52" s="155"/>
      <c r="D52" s="155"/>
      <c r="E52" s="155"/>
      <c r="F52" s="155"/>
      <c r="G52" s="155"/>
      <c r="H52" s="155"/>
      <c r="I52" s="155"/>
      <c r="J52" s="155"/>
      <c r="K52" s="155"/>
      <c r="L52" s="155"/>
      <c r="M52" s="155"/>
      <c r="N52" s="155"/>
      <c r="O52" s="155"/>
      <c r="P52" s="155"/>
      <c r="Q52" s="155"/>
      <c r="R52" s="155"/>
      <c r="S52" s="155"/>
      <c r="T52" s="155"/>
      <c r="U52" s="155"/>
      <c r="V52" s="155"/>
      <c r="W52" s="155"/>
    </row>
    <row r="53" spans="1:23" ht="13.5" customHeight="1" x14ac:dyDescent="0.25">
      <c r="A53" s="155" t="s">
        <v>670</v>
      </c>
      <c r="B53" s="155"/>
      <c r="C53" s="155"/>
      <c r="D53" s="155"/>
      <c r="E53" s="155"/>
      <c r="F53" s="155"/>
      <c r="G53" s="155"/>
      <c r="H53" s="155"/>
      <c r="I53" s="155"/>
      <c r="J53" s="155"/>
      <c r="K53" s="155"/>
      <c r="L53" s="155"/>
      <c r="M53" s="155"/>
      <c r="N53" s="155"/>
      <c r="O53" s="155"/>
      <c r="P53" s="155"/>
      <c r="Q53" s="155"/>
      <c r="R53" s="155"/>
      <c r="S53" s="155"/>
      <c r="T53" s="155"/>
      <c r="U53" s="155"/>
      <c r="V53" s="155"/>
      <c r="W53" s="155"/>
    </row>
    <row r="54" spans="1:23" ht="13.5" customHeight="1" x14ac:dyDescent="0.25">
      <c r="A54" s="155" t="s">
        <v>725</v>
      </c>
      <c r="B54" s="155"/>
      <c r="C54" s="155"/>
      <c r="D54" s="155"/>
      <c r="E54" s="155"/>
      <c r="F54" s="155"/>
      <c r="G54" s="155"/>
      <c r="H54" s="155"/>
      <c r="I54" s="155"/>
      <c r="J54" s="155"/>
      <c r="K54" s="155"/>
      <c r="L54" s="155"/>
      <c r="M54" s="155"/>
      <c r="N54" s="155"/>
      <c r="O54" s="155"/>
      <c r="P54" s="155"/>
      <c r="Q54" s="155"/>
      <c r="R54" s="155"/>
      <c r="S54" s="155"/>
      <c r="T54" s="155"/>
      <c r="U54" s="155"/>
      <c r="V54" s="155"/>
      <c r="W54" s="155"/>
    </row>
    <row r="55" spans="1:23" ht="13.5" customHeight="1" x14ac:dyDescent="0.25">
      <c r="A55" s="155" t="s">
        <v>726</v>
      </c>
      <c r="B55" s="155"/>
      <c r="C55" s="155"/>
      <c r="D55" s="155"/>
      <c r="E55" s="155"/>
      <c r="F55" s="155"/>
      <c r="G55" s="155"/>
      <c r="H55" s="155"/>
      <c r="I55" s="155"/>
      <c r="J55" s="155"/>
      <c r="K55" s="155"/>
      <c r="L55" s="155"/>
      <c r="M55" s="155"/>
      <c r="N55" s="155"/>
      <c r="O55" s="155"/>
      <c r="P55" s="155"/>
      <c r="Q55" s="155"/>
      <c r="R55" s="155"/>
      <c r="S55" s="155"/>
      <c r="T55" s="155"/>
      <c r="U55" s="155"/>
      <c r="V55" s="155"/>
      <c r="W55" s="155"/>
    </row>
    <row r="56" spans="1:23" ht="13.5" customHeight="1" x14ac:dyDescent="0.25">
      <c r="A56" s="162" t="s">
        <v>727</v>
      </c>
      <c r="C56" s="155"/>
      <c r="D56" s="155"/>
      <c r="E56" s="155"/>
      <c r="F56" s="155"/>
      <c r="G56" s="155"/>
      <c r="H56" s="155"/>
      <c r="I56" s="155"/>
      <c r="J56" s="155"/>
      <c r="K56" s="155"/>
      <c r="L56" s="155"/>
      <c r="M56" s="155"/>
      <c r="N56" s="155"/>
      <c r="O56" s="155"/>
      <c r="P56" s="155"/>
      <c r="Q56" s="155"/>
      <c r="R56" s="155"/>
      <c r="S56" s="155"/>
      <c r="T56" s="155"/>
      <c r="U56" s="155"/>
      <c r="V56" s="155"/>
      <c r="W56" s="155"/>
    </row>
    <row r="57" spans="1:23" ht="13.5" customHeight="1" x14ac:dyDescent="0.25">
      <c r="A57" s="162" t="s">
        <v>728</v>
      </c>
      <c r="B57" s="155"/>
      <c r="C57" s="155"/>
      <c r="D57" s="155"/>
      <c r="E57" s="155"/>
      <c r="F57" s="155"/>
      <c r="G57" s="155"/>
      <c r="H57" s="155"/>
      <c r="I57" s="155"/>
      <c r="J57" s="155"/>
      <c r="K57" s="155"/>
      <c r="L57" s="155"/>
      <c r="M57" s="155"/>
      <c r="N57" s="155"/>
      <c r="O57" s="155"/>
      <c r="P57" s="155"/>
      <c r="Q57" s="155"/>
      <c r="R57" s="155"/>
      <c r="S57" s="155"/>
      <c r="T57" s="155"/>
      <c r="U57" s="155"/>
      <c r="V57" s="155"/>
      <c r="W57" s="155"/>
    </row>
    <row r="58" spans="1:23" ht="13.5" customHeight="1" x14ac:dyDescent="0.25">
      <c r="A58" s="162" t="s">
        <v>729</v>
      </c>
      <c r="B58" s="155"/>
      <c r="C58" s="155"/>
      <c r="D58" s="155"/>
      <c r="E58" s="155"/>
      <c r="F58" s="155"/>
      <c r="G58" s="155"/>
      <c r="H58" s="155"/>
      <c r="I58" s="155"/>
      <c r="J58" s="155"/>
      <c r="K58" s="155"/>
      <c r="L58" s="155"/>
      <c r="M58" s="155"/>
      <c r="N58" s="155"/>
      <c r="O58" s="155"/>
      <c r="P58" s="155"/>
      <c r="Q58" s="155"/>
      <c r="R58" s="155"/>
      <c r="S58" s="155"/>
      <c r="T58" s="155"/>
      <c r="U58" s="155"/>
      <c r="V58" s="155"/>
      <c r="W58" s="155"/>
    </row>
    <row r="59" spans="1:23" ht="13.5" customHeight="1" x14ac:dyDescent="0.25">
      <c r="A59" s="163" t="s">
        <v>730</v>
      </c>
      <c r="B59" s="155"/>
      <c r="C59" s="155"/>
      <c r="D59" s="155"/>
      <c r="E59" s="155"/>
      <c r="F59" s="155"/>
      <c r="G59" s="155"/>
      <c r="H59" s="155"/>
      <c r="I59" s="155"/>
      <c r="J59" s="155"/>
      <c r="K59" s="155"/>
      <c r="L59" s="155"/>
      <c r="M59" s="155"/>
      <c r="N59" s="155"/>
      <c r="O59" s="155"/>
      <c r="P59" s="155"/>
      <c r="Q59" s="155"/>
      <c r="R59" s="155"/>
      <c r="S59" s="155"/>
      <c r="T59" s="155"/>
      <c r="U59" s="155"/>
      <c r="V59" s="155"/>
      <c r="W59" s="155"/>
    </row>
    <row r="60" spans="1:23" ht="13.5" customHeight="1" x14ac:dyDescent="0.25">
      <c r="A60" s="162" t="s">
        <v>731</v>
      </c>
      <c r="B60" s="155"/>
      <c r="C60" s="155"/>
      <c r="D60" s="155"/>
      <c r="E60" s="155"/>
      <c r="F60" s="155"/>
      <c r="G60" s="155"/>
      <c r="H60" s="155"/>
      <c r="I60" s="155"/>
      <c r="J60" s="155"/>
      <c r="K60" s="155"/>
      <c r="L60" s="155"/>
      <c r="M60" s="155"/>
      <c r="N60" s="155"/>
      <c r="O60" s="155"/>
      <c r="P60" s="155"/>
      <c r="Q60" s="155"/>
      <c r="R60" s="155"/>
      <c r="S60" s="155"/>
      <c r="T60" s="155"/>
      <c r="U60" s="155"/>
      <c r="V60" s="155"/>
      <c r="W60" s="155"/>
    </row>
    <row r="61" spans="1:23" ht="13.5" customHeight="1" x14ac:dyDescent="0.25">
      <c r="A61" s="161" t="s">
        <v>732</v>
      </c>
      <c r="B61" s="155"/>
      <c r="C61" s="155"/>
      <c r="D61" s="155"/>
      <c r="E61" s="155"/>
      <c r="F61" s="155"/>
      <c r="G61" s="155"/>
      <c r="H61" s="155"/>
      <c r="I61" s="155"/>
      <c r="J61" s="155"/>
      <c r="K61" s="155"/>
      <c r="L61" s="155"/>
      <c r="M61" s="155"/>
      <c r="N61" s="155"/>
      <c r="O61" s="155"/>
      <c r="P61" s="155"/>
      <c r="Q61" s="155"/>
      <c r="R61" s="155"/>
      <c r="S61" s="155"/>
      <c r="T61" s="155"/>
      <c r="U61" s="155"/>
      <c r="V61" s="155"/>
      <c r="W61" s="155"/>
    </row>
    <row r="62" spans="1:23" ht="13.5" customHeight="1" x14ac:dyDescent="0.25">
      <c r="A62" s="161"/>
      <c r="B62" s="155"/>
      <c r="C62" s="155"/>
      <c r="D62" s="155"/>
      <c r="E62" s="155"/>
      <c r="F62" s="155"/>
      <c r="G62" s="155"/>
      <c r="H62" s="155"/>
      <c r="I62" s="155"/>
      <c r="J62" s="155"/>
      <c r="K62" s="155"/>
      <c r="L62" s="155"/>
      <c r="M62" s="155"/>
      <c r="N62" s="155"/>
      <c r="O62" s="155"/>
      <c r="P62" s="155"/>
      <c r="Q62" s="155"/>
      <c r="R62" s="155"/>
      <c r="S62" s="155"/>
      <c r="T62" s="155"/>
      <c r="U62" s="155"/>
      <c r="V62" s="155"/>
      <c r="W62" s="155"/>
    </row>
    <row r="63" spans="1:23" ht="13.5" customHeight="1" x14ac:dyDescent="0.25">
      <c r="A63" s="155" t="s">
        <v>733</v>
      </c>
      <c r="B63" s="155"/>
      <c r="C63" s="155"/>
      <c r="D63" s="155"/>
      <c r="E63" s="155"/>
      <c r="F63" s="155"/>
      <c r="G63" s="155"/>
      <c r="H63" s="155"/>
      <c r="I63" s="155"/>
      <c r="J63" s="155"/>
      <c r="K63" s="155"/>
      <c r="L63" s="155"/>
      <c r="M63" s="155"/>
      <c r="N63" s="155"/>
      <c r="O63" s="155"/>
      <c r="P63" s="155"/>
      <c r="Q63" s="155"/>
      <c r="R63" s="155"/>
      <c r="S63" s="155"/>
      <c r="T63" s="155"/>
      <c r="U63" s="155"/>
      <c r="V63" s="155"/>
      <c r="W63" s="155"/>
    </row>
    <row r="64" spans="1:23" ht="13.5" customHeight="1" x14ac:dyDescent="0.25">
      <c r="A64" s="155" t="s">
        <v>734</v>
      </c>
      <c r="B64" s="155"/>
      <c r="C64" s="155"/>
      <c r="D64" s="155"/>
      <c r="E64" s="155"/>
      <c r="F64" s="155"/>
      <c r="G64" s="155"/>
      <c r="H64" s="155"/>
      <c r="I64" s="155"/>
      <c r="J64" s="155"/>
      <c r="K64" s="155"/>
      <c r="L64" s="155"/>
      <c r="M64" s="155"/>
      <c r="N64" s="155"/>
      <c r="O64" s="155"/>
      <c r="P64" s="155"/>
      <c r="Q64" s="155"/>
      <c r="R64" s="155"/>
      <c r="S64" s="155"/>
      <c r="T64" s="155"/>
      <c r="U64" s="155"/>
      <c r="V64" s="155"/>
      <c r="W64" s="155"/>
    </row>
    <row r="65" spans="1:23" ht="13.5" customHeight="1" x14ac:dyDescent="0.25">
      <c r="A65" s="155" t="s">
        <v>735</v>
      </c>
      <c r="B65" s="155"/>
      <c r="C65" s="155"/>
      <c r="D65" s="155"/>
      <c r="E65" s="155"/>
      <c r="F65" s="155"/>
      <c r="G65" s="155"/>
      <c r="H65" s="155"/>
      <c r="I65" s="155"/>
      <c r="J65" s="155"/>
      <c r="K65" s="155"/>
      <c r="L65" s="155"/>
      <c r="M65" s="155"/>
      <c r="N65" s="155"/>
      <c r="O65" s="155"/>
      <c r="P65" s="155"/>
      <c r="Q65" s="155"/>
      <c r="R65" s="155"/>
      <c r="S65" s="155"/>
      <c r="T65" s="155"/>
      <c r="U65" s="155"/>
      <c r="V65" s="155"/>
      <c r="W65" s="155"/>
    </row>
    <row r="66" spans="1:23" ht="13.5" customHeight="1" x14ac:dyDescent="0.25">
      <c r="A66" s="155"/>
      <c r="B66" s="155"/>
      <c r="C66" s="155"/>
      <c r="D66" s="155"/>
      <c r="E66" s="155"/>
      <c r="F66" s="155"/>
      <c r="G66" s="155"/>
      <c r="H66" s="155"/>
      <c r="I66" s="155"/>
      <c r="J66" s="155"/>
      <c r="K66" s="155"/>
      <c r="L66" s="155"/>
      <c r="M66" s="155"/>
      <c r="N66" s="155"/>
      <c r="O66" s="155"/>
      <c r="P66" s="155"/>
      <c r="Q66" s="155"/>
      <c r="R66" s="155"/>
      <c r="S66" s="155"/>
      <c r="T66" s="155"/>
      <c r="U66" s="155"/>
      <c r="V66" s="155"/>
      <c r="W66" s="155"/>
    </row>
    <row r="67" spans="1:23" ht="13.5" customHeight="1" x14ac:dyDescent="0.25">
      <c r="A67" s="161" t="s">
        <v>736</v>
      </c>
      <c r="B67" s="155"/>
      <c r="C67" s="155"/>
      <c r="D67" s="155"/>
      <c r="E67" s="155"/>
      <c r="F67" s="155"/>
      <c r="G67" s="155"/>
      <c r="H67" s="155"/>
      <c r="I67" s="155"/>
      <c r="J67" s="155"/>
      <c r="K67" s="155"/>
      <c r="L67" s="155"/>
      <c r="M67" s="155"/>
      <c r="N67" s="155"/>
      <c r="O67" s="155"/>
      <c r="P67" s="155"/>
      <c r="Q67" s="155"/>
      <c r="R67" s="155"/>
      <c r="S67" s="155"/>
      <c r="T67" s="155"/>
      <c r="U67" s="155"/>
      <c r="V67" s="155"/>
      <c r="W67" s="155"/>
    </row>
    <row r="68" spans="1:23" ht="13.5" customHeight="1" x14ac:dyDescent="0.25">
      <c r="A68" s="161"/>
      <c r="B68" s="155"/>
      <c r="C68" s="155"/>
      <c r="D68" s="155"/>
      <c r="E68" s="155"/>
      <c r="F68" s="155"/>
      <c r="G68" s="155"/>
      <c r="H68" s="155"/>
      <c r="I68" s="155"/>
      <c r="J68" s="155"/>
      <c r="K68" s="155"/>
      <c r="L68" s="155"/>
      <c r="M68" s="155"/>
      <c r="N68" s="155"/>
      <c r="O68" s="155"/>
      <c r="P68" s="155"/>
      <c r="Q68" s="155"/>
      <c r="R68" s="155"/>
      <c r="S68" s="155"/>
      <c r="T68" s="155"/>
      <c r="U68" s="155"/>
      <c r="V68" s="155"/>
      <c r="W68" s="155"/>
    </row>
    <row r="69" spans="1:23" ht="13.5" customHeight="1" x14ac:dyDescent="0.25">
      <c r="A69" s="155" t="s">
        <v>737</v>
      </c>
      <c r="B69" s="155"/>
      <c r="C69" s="155"/>
      <c r="D69" s="155"/>
      <c r="E69" s="155"/>
      <c r="F69" s="155"/>
      <c r="G69" s="155"/>
      <c r="H69" s="155"/>
      <c r="I69" s="155"/>
      <c r="J69" s="155"/>
      <c r="K69" s="155"/>
      <c r="L69" s="155"/>
      <c r="M69" s="155"/>
      <c r="N69" s="155"/>
      <c r="O69" s="155"/>
      <c r="P69" s="155"/>
      <c r="Q69" s="155"/>
      <c r="R69" s="155"/>
      <c r="S69" s="155"/>
      <c r="T69" s="155"/>
      <c r="U69" s="155"/>
      <c r="V69" s="155"/>
      <c r="W69" s="155"/>
    </row>
    <row r="70" spans="1:23" ht="13.5" customHeight="1" x14ac:dyDescent="0.25">
      <c r="A70" s="155" t="s">
        <v>738</v>
      </c>
      <c r="B70" s="155"/>
      <c r="C70" s="155"/>
      <c r="D70" s="155"/>
      <c r="E70" s="155"/>
      <c r="F70" s="155"/>
      <c r="G70" s="155"/>
      <c r="H70" s="155"/>
      <c r="I70" s="155"/>
      <c r="J70" s="155"/>
      <c r="K70" s="155"/>
      <c r="L70" s="155"/>
      <c r="M70" s="155"/>
      <c r="N70" s="155"/>
      <c r="O70" s="155"/>
      <c r="P70" s="155"/>
      <c r="Q70" s="155"/>
      <c r="R70" s="155"/>
      <c r="S70" s="155"/>
      <c r="T70" s="155"/>
      <c r="U70" s="155"/>
      <c r="V70" s="155"/>
      <c r="W70" s="155"/>
    </row>
    <row r="71" spans="1:23" ht="13.5" customHeight="1" x14ac:dyDescent="0.25">
      <c r="A71" s="155" t="s">
        <v>739</v>
      </c>
      <c r="B71" s="155"/>
      <c r="C71" s="155"/>
      <c r="D71" s="155"/>
      <c r="E71" s="155"/>
      <c r="F71" s="155"/>
      <c r="G71" s="155"/>
      <c r="H71" s="155"/>
      <c r="I71" s="155"/>
      <c r="J71" s="155"/>
      <c r="K71" s="155"/>
      <c r="L71" s="155"/>
      <c r="M71" s="155"/>
      <c r="N71" s="155"/>
      <c r="O71" s="155"/>
      <c r="P71" s="155"/>
      <c r="Q71" s="155"/>
      <c r="R71" s="155"/>
      <c r="S71" s="155"/>
      <c r="T71" s="155"/>
      <c r="U71" s="155"/>
      <c r="V71" s="155"/>
      <c r="W71" s="155"/>
    </row>
    <row r="72" spans="1:23" ht="13.5" customHeight="1" x14ac:dyDescent="0.25">
      <c r="A72" s="155" t="s">
        <v>740</v>
      </c>
      <c r="B72" s="155"/>
      <c r="C72" s="155"/>
      <c r="D72" s="155"/>
      <c r="E72" s="155"/>
      <c r="F72" s="155"/>
      <c r="G72" s="155"/>
      <c r="H72" s="155"/>
      <c r="I72" s="155"/>
      <c r="J72" s="155"/>
      <c r="K72" s="155"/>
      <c r="L72" s="155"/>
      <c r="M72" s="155"/>
      <c r="N72" s="155"/>
      <c r="O72" s="155"/>
      <c r="P72" s="155"/>
      <c r="Q72" s="155"/>
      <c r="R72" s="155"/>
      <c r="S72" s="155"/>
      <c r="T72" s="155"/>
      <c r="U72" s="155"/>
      <c r="V72" s="155"/>
      <c r="W72" s="155"/>
    </row>
    <row r="73" spans="1:23" ht="13.5" customHeight="1" x14ac:dyDescent="0.25">
      <c r="A73" s="155" t="s">
        <v>741</v>
      </c>
      <c r="B73" s="155"/>
      <c r="C73" s="155"/>
      <c r="D73" s="155"/>
      <c r="E73" s="155"/>
      <c r="F73" s="155"/>
      <c r="G73" s="155"/>
      <c r="H73" s="155"/>
      <c r="I73" s="155"/>
      <c r="J73" s="155"/>
      <c r="K73" s="155"/>
      <c r="L73" s="155"/>
      <c r="M73" s="155"/>
      <c r="N73" s="155"/>
      <c r="O73" s="155"/>
      <c r="P73" s="155"/>
      <c r="Q73" s="155"/>
      <c r="R73" s="155"/>
      <c r="S73" s="155"/>
      <c r="T73" s="155"/>
      <c r="U73" s="155"/>
      <c r="V73" s="155"/>
      <c r="W73" s="155"/>
    </row>
    <row r="74" spans="1:23" ht="13.5" customHeight="1" x14ac:dyDescent="0.25">
      <c r="A74" s="155" t="s">
        <v>742</v>
      </c>
      <c r="B74" s="155"/>
      <c r="C74" s="155"/>
      <c r="D74" s="155"/>
      <c r="E74" s="155"/>
      <c r="F74" s="155"/>
      <c r="G74" s="155"/>
      <c r="H74" s="155"/>
      <c r="I74" s="155"/>
      <c r="J74" s="155"/>
      <c r="K74" s="155"/>
      <c r="L74" s="155"/>
      <c r="M74" s="155"/>
      <c r="N74" s="155"/>
      <c r="O74" s="155"/>
      <c r="P74" s="155"/>
      <c r="Q74" s="155"/>
      <c r="R74" s="155"/>
      <c r="S74" s="155"/>
      <c r="T74" s="155"/>
      <c r="U74" s="155"/>
      <c r="V74" s="155"/>
      <c r="W74" s="155"/>
    </row>
    <row r="75" spans="1:23" ht="13.5" customHeight="1" x14ac:dyDescent="0.25">
      <c r="A75" s="155" t="s">
        <v>743</v>
      </c>
      <c r="B75" s="155"/>
      <c r="C75" s="155"/>
      <c r="D75" s="155"/>
      <c r="E75" s="155"/>
      <c r="F75" s="155"/>
      <c r="G75" s="155"/>
      <c r="H75" s="155"/>
      <c r="I75" s="155"/>
      <c r="J75" s="155"/>
      <c r="K75" s="155"/>
      <c r="L75" s="155"/>
      <c r="M75" s="155"/>
      <c r="N75" s="155"/>
      <c r="O75" s="155"/>
      <c r="P75" s="155"/>
      <c r="Q75" s="155"/>
      <c r="R75" s="155"/>
      <c r="S75" s="155"/>
      <c r="T75" s="155"/>
      <c r="U75" s="155"/>
      <c r="V75" s="155"/>
      <c r="W75" s="155"/>
    </row>
    <row r="76" spans="1:23" ht="13.5" customHeight="1" x14ac:dyDescent="0.25">
      <c r="A76" s="155" t="s">
        <v>744</v>
      </c>
      <c r="B76" s="155"/>
      <c r="C76" s="155"/>
      <c r="D76" s="155"/>
      <c r="E76" s="155"/>
      <c r="F76" s="155"/>
      <c r="G76" s="155"/>
      <c r="H76" s="155"/>
      <c r="I76" s="155"/>
      <c r="J76" s="155"/>
      <c r="K76" s="155"/>
      <c r="L76" s="155"/>
      <c r="M76" s="155"/>
      <c r="N76" s="155"/>
      <c r="O76" s="155"/>
      <c r="P76" s="155"/>
      <c r="Q76" s="155"/>
      <c r="R76" s="155"/>
      <c r="S76" s="155"/>
      <c r="T76" s="155"/>
      <c r="U76" s="155"/>
      <c r="V76" s="155"/>
      <c r="W76" s="155"/>
    </row>
    <row r="77" spans="1:23" ht="13.5" customHeight="1" x14ac:dyDescent="0.25">
      <c r="A77" s="155" t="s">
        <v>745</v>
      </c>
      <c r="B77" s="155"/>
      <c r="C77" s="155"/>
      <c r="D77" s="155"/>
      <c r="E77" s="155"/>
      <c r="F77" s="155"/>
      <c r="G77" s="155"/>
      <c r="H77" s="155"/>
      <c r="I77" s="155"/>
      <c r="J77" s="155"/>
      <c r="K77" s="155"/>
      <c r="L77" s="155"/>
      <c r="M77" s="155"/>
      <c r="N77" s="155"/>
      <c r="O77" s="155"/>
      <c r="P77" s="155"/>
      <c r="Q77" s="155"/>
      <c r="R77" s="155"/>
      <c r="S77" s="155"/>
      <c r="T77" s="155"/>
      <c r="U77" s="155"/>
      <c r="V77" s="155"/>
      <c r="W77" s="155"/>
    </row>
    <row r="78" spans="1:23" ht="13.5" customHeight="1" x14ac:dyDescent="0.25">
      <c r="A78" s="155" t="s">
        <v>746</v>
      </c>
      <c r="B78" s="155"/>
      <c r="C78" s="155"/>
      <c r="D78" s="155"/>
      <c r="E78" s="155"/>
      <c r="F78" s="155"/>
      <c r="G78" s="155"/>
      <c r="H78" s="155"/>
      <c r="I78" s="155"/>
      <c r="J78" s="155"/>
      <c r="K78" s="155"/>
      <c r="L78" s="155"/>
      <c r="M78" s="155"/>
      <c r="N78" s="155"/>
      <c r="O78" s="155"/>
      <c r="P78" s="155"/>
      <c r="Q78" s="155"/>
      <c r="R78" s="155"/>
      <c r="S78" s="155"/>
      <c r="T78" s="155"/>
      <c r="U78" s="155"/>
      <c r="V78" s="155"/>
      <c r="W78" s="155"/>
    </row>
    <row r="79" spans="1:23" ht="13.5" customHeight="1" x14ac:dyDescent="0.25">
      <c r="A79" s="155" t="s">
        <v>747</v>
      </c>
      <c r="B79" s="155"/>
      <c r="C79" s="155"/>
      <c r="D79" s="155"/>
      <c r="E79" s="155"/>
      <c r="F79" s="155"/>
      <c r="G79" s="155"/>
      <c r="H79" s="155"/>
      <c r="I79" s="155"/>
      <c r="J79" s="155"/>
      <c r="K79" s="155"/>
      <c r="L79" s="155"/>
      <c r="M79" s="155"/>
      <c r="N79" s="155"/>
      <c r="O79" s="155"/>
      <c r="P79" s="155"/>
      <c r="Q79" s="155"/>
      <c r="R79" s="155"/>
      <c r="S79" s="155"/>
      <c r="T79" s="155"/>
      <c r="U79" s="155"/>
      <c r="V79" s="155"/>
      <c r="W79" s="155"/>
    </row>
    <row r="80" spans="1:23" ht="13.5" customHeight="1" x14ac:dyDescent="0.25">
      <c r="A80" s="155" t="s">
        <v>748</v>
      </c>
      <c r="B80" s="155"/>
      <c r="C80" s="155"/>
      <c r="D80" s="155"/>
      <c r="E80" s="155"/>
      <c r="F80" s="155"/>
      <c r="G80" s="155"/>
      <c r="H80" s="155"/>
      <c r="I80" s="155"/>
      <c r="J80" s="155"/>
      <c r="K80" s="155"/>
      <c r="L80" s="155"/>
      <c r="M80" s="155"/>
      <c r="N80" s="155"/>
      <c r="O80" s="155"/>
      <c r="P80" s="155"/>
      <c r="Q80" s="155"/>
      <c r="R80" s="155"/>
      <c r="S80" s="155"/>
      <c r="T80" s="155"/>
      <c r="U80" s="155"/>
      <c r="V80" s="155"/>
      <c r="W80" s="155"/>
    </row>
    <row r="81" spans="1:23" ht="13.5" customHeight="1" x14ac:dyDescent="0.25">
      <c r="A81" s="155" t="s">
        <v>749</v>
      </c>
      <c r="B81" s="155"/>
      <c r="C81" s="155"/>
      <c r="D81" s="155"/>
      <c r="E81" s="155"/>
      <c r="F81" s="155"/>
      <c r="G81" s="155"/>
      <c r="H81" s="155"/>
      <c r="I81" s="155"/>
      <c r="J81" s="155"/>
      <c r="K81" s="155"/>
      <c r="L81" s="155"/>
      <c r="M81" s="155"/>
      <c r="N81" s="155"/>
      <c r="O81" s="155"/>
      <c r="P81" s="155"/>
      <c r="Q81" s="155"/>
      <c r="R81" s="155"/>
      <c r="S81" s="155"/>
      <c r="T81" s="155"/>
      <c r="U81" s="155"/>
      <c r="V81" s="155"/>
      <c r="W81" s="155"/>
    </row>
    <row r="82" spans="1:23" ht="13.5" customHeight="1" x14ac:dyDescent="0.25">
      <c r="A82" s="155" t="s">
        <v>750</v>
      </c>
      <c r="B82" s="155"/>
      <c r="C82" s="155"/>
      <c r="D82" s="155"/>
      <c r="E82" s="155"/>
      <c r="F82" s="155"/>
      <c r="G82" s="155"/>
      <c r="H82" s="155"/>
      <c r="I82" s="155"/>
      <c r="J82" s="155"/>
      <c r="K82" s="155"/>
      <c r="L82" s="155"/>
      <c r="M82" s="155"/>
      <c r="N82" s="155"/>
      <c r="O82" s="155"/>
      <c r="P82" s="155"/>
      <c r="Q82" s="155"/>
      <c r="R82" s="155"/>
      <c r="S82" s="155"/>
      <c r="T82" s="155"/>
      <c r="U82" s="155"/>
      <c r="V82" s="155"/>
      <c r="W82" s="155"/>
    </row>
    <row r="83" spans="1:23" ht="13.5" customHeight="1" x14ac:dyDescent="0.25">
      <c r="A83" s="155" t="s">
        <v>751</v>
      </c>
      <c r="B83" s="155"/>
      <c r="C83" s="155"/>
      <c r="D83" s="155"/>
      <c r="E83" s="155"/>
      <c r="F83" s="155"/>
      <c r="G83" s="155"/>
      <c r="H83" s="155"/>
      <c r="I83" s="155"/>
      <c r="J83" s="155"/>
      <c r="K83" s="155"/>
      <c r="L83" s="155"/>
      <c r="M83" s="155"/>
      <c r="N83" s="155"/>
      <c r="O83" s="155"/>
      <c r="P83" s="155"/>
      <c r="Q83" s="155"/>
      <c r="R83" s="155"/>
      <c r="S83" s="155"/>
      <c r="T83" s="155"/>
      <c r="U83" s="155"/>
      <c r="V83" s="155"/>
      <c r="W83" s="155"/>
    </row>
    <row r="84" spans="1:23" ht="13.5" customHeight="1" x14ac:dyDescent="0.25">
      <c r="A84" s="155" t="s">
        <v>752</v>
      </c>
      <c r="B84" s="155"/>
      <c r="C84" s="155"/>
      <c r="D84" s="155"/>
      <c r="E84" s="155"/>
      <c r="F84" s="155"/>
      <c r="G84" s="155"/>
      <c r="H84" s="155"/>
      <c r="I84" s="155"/>
      <c r="J84" s="155"/>
      <c r="K84" s="155"/>
      <c r="L84" s="155"/>
      <c r="M84" s="155"/>
      <c r="N84" s="155"/>
      <c r="O84" s="155"/>
      <c r="P84" s="155"/>
      <c r="Q84" s="155"/>
      <c r="R84" s="155"/>
      <c r="S84" s="155"/>
      <c r="T84" s="155"/>
      <c r="U84" s="155"/>
      <c r="V84" s="155"/>
      <c r="W84" s="155"/>
    </row>
    <row r="85" spans="1:23" ht="13.5" customHeight="1" x14ac:dyDescent="0.25">
      <c r="A85" s="155" t="s">
        <v>753</v>
      </c>
      <c r="B85" s="155"/>
      <c r="C85" s="155"/>
      <c r="D85" s="155"/>
      <c r="E85" s="155"/>
      <c r="F85" s="155"/>
      <c r="G85" s="155"/>
      <c r="H85" s="155"/>
      <c r="I85" s="155"/>
      <c r="J85" s="155"/>
      <c r="K85" s="155"/>
      <c r="L85" s="155"/>
      <c r="M85" s="155"/>
      <c r="N85" s="155"/>
      <c r="O85" s="155"/>
      <c r="P85" s="155"/>
      <c r="Q85" s="155"/>
      <c r="R85" s="155"/>
      <c r="S85" s="155"/>
      <c r="T85" s="155"/>
      <c r="U85" s="155"/>
      <c r="V85" s="155"/>
      <c r="W85" s="155"/>
    </row>
    <row r="86" spans="1:23" ht="13.5" customHeight="1" x14ac:dyDescent="0.25">
      <c r="A86" s="155" t="s">
        <v>754</v>
      </c>
      <c r="B86" s="155"/>
      <c r="C86" s="155"/>
      <c r="D86" s="155"/>
      <c r="E86" s="155"/>
      <c r="F86" s="155"/>
      <c r="G86" s="155"/>
      <c r="H86" s="155"/>
      <c r="I86" s="155"/>
      <c r="J86" s="155"/>
      <c r="K86" s="155"/>
      <c r="L86" s="155"/>
      <c r="M86" s="155"/>
      <c r="N86" s="155"/>
      <c r="O86" s="155"/>
      <c r="P86" s="155"/>
      <c r="Q86" s="155"/>
      <c r="R86" s="155"/>
      <c r="S86" s="155"/>
      <c r="T86" s="155"/>
      <c r="U86" s="155"/>
      <c r="V86" s="155"/>
      <c r="W86" s="155"/>
    </row>
    <row r="87" spans="1:23" ht="13.5" customHeight="1" x14ac:dyDescent="0.25">
      <c r="A87" s="155"/>
      <c r="B87" s="155"/>
      <c r="C87" s="155"/>
      <c r="D87" s="155"/>
      <c r="E87" s="155"/>
      <c r="F87" s="155"/>
      <c r="G87" s="155"/>
      <c r="H87" s="155"/>
      <c r="I87" s="155"/>
      <c r="J87" s="155"/>
      <c r="K87" s="155"/>
      <c r="L87" s="155"/>
      <c r="M87" s="155"/>
      <c r="N87" s="155"/>
      <c r="O87" s="155"/>
      <c r="P87" s="155"/>
      <c r="Q87" s="155"/>
      <c r="R87" s="155"/>
      <c r="S87" s="155"/>
      <c r="T87" s="155"/>
      <c r="U87" s="155"/>
      <c r="V87" s="155"/>
      <c r="W87" s="155"/>
    </row>
    <row r="88" spans="1:23" ht="13.5" customHeight="1" x14ac:dyDescent="0.25">
      <c r="A88" s="164" t="s">
        <v>755</v>
      </c>
      <c r="B88" s="155"/>
      <c r="C88" s="155"/>
      <c r="D88" s="155"/>
      <c r="E88" s="155"/>
      <c r="F88" s="155"/>
      <c r="G88" s="155"/>
      <c r="H88" s="155"/>
      <c r="I88" s="155"/>
      <c r="J88" s="155"/>
      <c r="K88" s="155"/>
      <c r="L88" s="155"/>
      <c r="M88" s="155"/>
      <c r="N88" s="155"/>
      <c r="O88" s="155"/>
      <c r="P88" s="155"/>
      <c r="Q88" s="155"/>
      <c r="R88" s="155"/>
      <c r="S88" s="155"/>
      <c r="T88" s="155"/>
      <c r="U88" s="155"/>
      <c r="V88" s="155"/>
      <c r="W88" s="155"/>
    </row>
    <row r="89" spans="1:23" ht="13.5" customHeight="1" x14ac:dyDescent="0.25">
      <c r="A89" s="165"/>
      <c r="B89" s="155"/>
      <c r="C89" s="155"/>
      <c r="D89" s="155"/>
      <c r="E89" s="155"/>
      <c r="F89" s="155"/>
      <c r="G89" s="155"/>
      <c r="H89" s="155"/>
      <c r="I89" s="155"/>
      <c r="J89" s="155"/>
      <c r="K89" s="155"/>
      <c r="L89" s="155"/>
      <c r="M89" s="155"/>
      <c r="N89" s="155"/>
      <c r="O89" s="155"/>
      <c r="P89" s="155"/>
      <c r="Q89" s="155"/>
      <c r="R89" s="155"/>
      <c r="S89" s="155"/>
      <c r="T89" s="155"/>
      <c r="U89" s="155"/>
      <c r="V89" s="155"/>
      <c r="W89" s="155"/>
    </row>
    <row r="90" spans="1:23" ht="13.5" customHeight="1" x14ac:dyDescent="0.25">
      <c r="A90" s="165" t="s">
        <v>756</v>
      </c>
      <c r="B90" s="155"/>
      <c r="C90" s="155"/>
      <c r="D90" s="155"/>
      <c r="E90" s="155"/>
      <c r="F90" s="155"/>
      <c r="G90" s="155"/>
      <c r="H90" s="155"/>
      <c r="I90" s="155"/>
      <c r="J90" s="155"/>
      <c r="K90" s="155"/>
      <c r="L90" s="155"/>
      <c r="M90" s="155"/>
      <c r="N90" s="155"/>
      <c r="O90" s="155"/>
      <c r="P90" s="155"/>
      <c r="Q90" s="155"/>
      <c r="R90" s="155"/>
      <c r="S90" s="155"/>
      <c r="T90" s="155"/>
      <c r="U90" s="155"/>
      <c r="V90" s="155"/>
      <c r="W90" s="155"/>
    </row>
    <row r="91" spans="1:23" ht="13.5" customHeight="1" x14ac:dyDescent="0.25">
      <c r="A91" s="165" t="s">
        <v>757</v>
      </c>
      <c r="B91" s="155"/>
      <c r="C91" s="155"/>
      <c r="D91" s="155"/>
      <c r="E91" s="155"/>
      <c r="F91" s="155"/>
      <c r="G91" s="155"/>
      <c r="H91" s="155"/>
      <c r="I91" s="155"/>
      <c r="J91" s="155"/>
      <c r="K91" s="155"/>
      <c r="L91" s="155"/>
      <c r="M91" s="155"/>
      <c r="N91" s="155"/>
      <c r="O91" s="155"/>
      <c r="P91" s="155"/>
      <c r="Q91" s="155"/>
      <c r="R91" s="155"/>
      <c r="S91" s="155"/>
      <c r="T91" s="155"/>
      <c r="U91" s="155"/>
      <c r="V91" s="155"/>
      <c r="W91" s="155"/>
    </row>
    <row r="92" spans="1:23" ht="13.5" customHeight="1" x14ac:dyDescent="0.25">
      <c r="A92" s="165" t="s">
        <v>758</v>
      </c>
      <c r="B92" s="155"/>
      <c r="C92" s="155"/>
      <c r="D92" s="155"/>
      <c r="E92" s="155"/>
      <c r="F92" s="155"/>
      <c r="G92" s="155"/>
      <c r="H92" s="155"/>
      <c r="I92" s="155"/>
      <c r="J92" s="155"/>
      <c r="K92" s="155"/>
      <c r="L92" s="155"/>
      <c r="M92" s="155"/>
      <c r="N92" s="155"/>
      <c r="O92" s="155"/>
      <c r="P92" s="155"/>
      <c r="Q92" s="155"/>
      <c r="R92" s="155"/>
      <c r="S92" s="155"/>
      <c r="T92" s="155"/>
      <c r="U92" s="155"/>
      <c r="V92" s="155"/>
      <c r="W92" s="155"/>
    </row>
    <row r="93" spans="1:23" ht="13.5" customHeight="1" x14ac:dyDescent="0.25">
      <c r="A93" s="165" t="s">
        <v>759</v>
      </c>
      <c r="B93" s="155"/>
      <c r="C93" s="155"/>
      <c r="D93" s="155"/>
      <c r="E93" s="155"/>
      <c r="F93" s="155"/>
      <c r="G93" s="155"/>
      <c r="H93" s="155"/>
      <c r="I93" s="155"/>
      <c r="J93" s="155"/>
      <c r="K93" s="155"/>
      <c r="L93" s="155"/>
      <c r="M93" s="155"/>
      <c r="N93" s="155"/>
      <c r="O93" s="155"/>
      <c r="P93" s="155"/>
      <c r="Q93" s="155"/>
      <c r="R93" s="155"/>
      <c r="S93" s="155"/>
      <c r="T93" s="155"/>
      <c r="U93" s="155"/>
      <c r="V93" s="155"/>
      <c r="W93" s="155"/>
    </row>
    <row r="94" spans="1:23" ht="13.5" customHeight="1" x14ac:dyDescent="0.25">
      <c r="A94" s="165" t="s">
        <v>760</v>
      </c>
      <c r="B94" s="155"/>
      <c r="C94" s="155"/>
      <c r="D94" s="155"/>
      <c r="E94" s="155"/>
      <c r="F94" s="155"/>
      <c r="G94" s="155"/>
      <c r="H94" s="155"/>
      <c r="I94" s="155"/>
      <c r="J94" s="155"/>
      <c r="K94" s="155"/>
      <c r="L94" s="155"/>
      <c r="M94" s="155"/>
      <c r="N94" s="155"/>
      <c r="O94" s="155"/>
      <c r="P94" s="155"/>
      <c r="Q94" s="155"/>
      <c r="R94" s="155"/>
      <c r="S94" s="155"/>
      <c r="T94" s="155"/>
      <c r="U94" s="155"/>
      <c r="V94" s="155"/>
      <c r="W94" s="155"/>
    </row>
    <row r="95" spans="1:23" ht="13.5" customHeight="1" x14ac:dyDescent="0.25">
      <c r="A95" s="165" t="s">
        <v>761</v>
      </c>
      <c r="B95" s="155"/>
      <c r="C95" s="155"/>
      <c r="D95" s="155"/>
      <c r="E95" s="155"/>
      <c r="F95" s="155"/>
      <c r="G95" s="155"/>
      <c r="H95" s="155"/>
      <c r="I95" s="155"/>
      <c r="J95" s="155"/>
      <c r="K95" s="155"/>
      <c r="L95" s="155"/>
      <c r="M95" s="155"/>
      <c r="N95" s="155"/>
      <c r="O95" s="155"/>
      <c r="P95" s="155"/>
      <c r="Q95" s="155"/>
      <c r="R95" s="155"/>
      <c r="S95" s="155"/>
      <c r="T95" s="155"/>
      <c r="U95" s="155"/>
      <c r="V95" s="155"/>
      <c r="W95" s="155"/>
    </row>
    <row r="96" spans="1:23" ht="13.5" customHeight="1" x14ac:dyDescent="0.25">
      <c r="A96" s="165" t="s">
        <v>762</v>
      </c>
      <c r="B96" s="155"/>
      <c r="C96" s="155"/>
      <c r="D96" s="155"/>
      <c r="E96" s="155"/>
      <c r="F96" s="155"/>
      <c r="G96" s="155"/>
      <c r="H96" s="155"/>
      <c r="I96" s="155"/>
      <c r="J96" s="155"/>
      <c r="K96" s="155"/>
      <c r="L96" s="155"/>
      <c r="M96" s="155"/>
      <c r="N96" s="155"/>
      <c r="O96" s="155"/>
      <c r="P96" s="155"/>
      <c r="Q96" s="155"/>
      <c r="R96" s="155"/>
      <c r="S96" s="155"/>
      <c r="T96" s="155"/>
      <c r="U96" s="155"/>
      <c r="V96" s="155"/>
      <c r="W96" s="155"/>
    </row>
    <row r="97" spans="1:23" ht="13.5" customHeight="1" x14ac:dyDescent="0.25">
      <c r="A97" s="165" t="s">
        <v>763</v>
      </c>
      <c r="B97" s="155"/>
      <c r="C97" s="155"/>
      <c r="D97" s="155"/>
      <c r="E97" s="155"/>
      <c r="F97" s="155"/>
      <c r="G97" s="155"/>
      <c r="H97" s="155"/>
      <c r="I97" s="155"/>
      <c r="J97" s="155"/>
      <c r="K97" s="155"/>
      <c r="L97" s="155"/>
      <c r="M97" s="155"/>
      <c r="N97" s="155"/>
      <c r="O97" s="155"/>
      <c r="P97" s="155"/>
      <c r="Q97" s="155"/>
      <c r="R97" s="155"/>
      <c r="S97" s="155"/>
      <c r="T97" s="155"/>
      <c r="U97" s="155"/>
      <c r="V97" s="155"/>
      <c r="W97" s="155"/>
    </row>
    <row r="98" spans="1:23" ht="13.5" customHeight="1" x14ac:dyDescent="0.25">
      <c r="A98" s="165" t="s">
        <v>764</v>
      </c>
      <c r="B98" s="155"/>
      <c r="C98" s="155"/>
      <c r="D98" s="155"/>
      <c r="E98" s="155"/>
      <c r="F98" s="155"/>
      <c r="G98" s="155"/>
      <c r="H98" s="155"/>
      <c r="I98" s="155"/>
      <c r="J98" s="155"/>
      <c r="K98" s="155"/>
      <c r="L98" s="155"/>
      <c r="M98" s="155"/>
      <c r="N98" s="155"/>
      <c r="O98" s="155"/>
      <c r="P98" s="155"/>
      <c r="Q98" s="155"/>
      <c r="R98" s="155"/>
      <c r="S98" s="155"/>
      <c r="T98" s="155"/>
      <c r="U98" s="155"/>
      <c r="V98" s="155"/>
      <c r="W98" s="155"/>
    </row>
    <row r="99" spans="1:23" ht="13.5" customHeight="1" x14ac:dyDescent="0.25">
      <c r="A99" s="165" t="s">
        <v>765</v>
      </c>
      <c r="B99" s="155"/>
      <c r="C99" s="155"/>
      <c r="D99" s="155"/>
      <c r="E99" s="155"/>
      <c r="F99" s="155"/>
      <c r="G99" s="155"/>
      <c r="H99" s="155"/>
      <c r="I99" s="155"/>
      <c r="J99" s="155"/>
      <c r="K99" s="155"/>
      <c r="L99" s="155"/>
      <c r="M99" s="155"/>
      <c r="N99" s="155"/>
      <c r="O99" s="155"/>
      <c r="P99" s="155"/>
      <c r="Q99" s="155"/>
      <c r="R99" s="155"/>
      <c r="S99" s="155"/>
      <c r="T99" s="155"/>
      <c r="U99" s="155"/>
      <c r="V99" s="155"/>
      <c r="W99" s="155"/>
    </row>
    <row r="100" spans="1:23" ht="13.5" customHeight="1" x14ac:dyDescent="0.25">
      <c r="A100" s="165" t="s">
        <v>766</v>
      </c>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row>
    <row r="101" spans="1:23" ht="13.5" customHeight="1" x14ac:dyDescent="0.25">
      <c r="A101" s="165" t="s">
        <v>767</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row>
    <row r="102" spans="1:23" ht="13.5" customHeight="1" x14ac:dyDescent="0.25">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row>
    <row r="103" spans="1:23" ht="13.5" customHeight="1" x14ac:dyDescent="0.25">
      <c r="A103" s="161" t="s">
        <v>768</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row>
    <row r="104" spans="1:23" ht="13.5" customHeight="1" x14ac:dyDescent="0.25">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row>
    <row r="105" spans="1:23" ht="13.5" customHeight="1" x14ac:dyDescent="0.25">
      <c r="A105" s="155" t="s">
        <v>769</v>
      </c>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row>
    <row r="106" spans="1:23" ht="13.5" customHeight="1" x14ac:dyDescent="0.25">
      <c r="A106" s="155" t="s">
        <v>770</v>
      </c>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row>
    <row r="107" spans="1:23" ht="13.5" customHeight="1" x14ac:dyDescent="0.25">
      <c r="A107" s="155" t="s">
        <v>771</v>
      </c>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row>
    <row r="108" spans="1:23" ht="13.5" customHeight="1" x14ac:dyDescent="0.25">
      <c r="A108" s="155" t="s">
        <v>772</v>
      </c>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row>
    <row r="109" spans="1:23" ht="13.5" customHeight="1" x14ac:dyDescent="0.25">
      <c r="A109" s="155" t="s">
        <v>773</v>
      </c>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row>
    <row r="110" spans="1:23" ht="13.5" customHeight="1" x14ac:dyDescent="0.25">
      <c r="A110" s="155" t="s">
        <v>774</v>
      </c>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row>
    <row r="111" spans="1:23" ht="13.5" customHeight="1" x14ac:dyDescent="0.25">
      <c r="A111" s="155" t="s">
        <v>775</v>
      </c>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row>
    <row r="112" spans="1:23" ht="13.5" customHeight="1" x14ac:dyDescent="0.25">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row>
    <row r="113" spans="1:23" ht="13.5" customHeight="1" x14ac:dyDescent="0.25">
      <c r="A113" s="155" t="s">
        <v>776</v>
      </c>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row>
    <row r="114" spans="1:23" ht="13.5" customHeight="1" x14ac:dyDescent="0.25">
      <c r="A114" s="155" t="s">
        <v>777</v>
      </c>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row>
    <row r="115" spans="1:23" ht="13.5" customHeight="1" x14ac:dyDescent="0.25">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row>
    <row r="116" spans="1:23" ht="13.5" customHeight="1" x14ac:dyDescent="0.25">
      <c r="A116" s="155" t="s">
        <v>778</v>
      </c>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row>
    <row r="117" spans="1:23" ht="13.5" customHeight="1" x14ac:dyDescent="0.25">
      <c r="A117" s="155" t="s">
        <v>779</v>
      </c>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row>
    <row r="118" spans="1:23" ht="13.5" customHeight="1" x14ac:dyDescent="0.25">
      <c r="A118" s="155" t="s">
        <v>780</v>
      </c>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row>
    <row r="119" spans="1:23" ht="13.5" customHeight="1" x14ac:dyDescent="0.25">
      <c r="A119" s="155" t="s">
        <v>781</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row>
    <row r="120" spans="1:23" ht="19.5" customHeight="1" x14ac:dyDescent="0.25">
      <c r="A120" s="155" t="s">
        <v>782</v>
      </c>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row>
    <row r="121" spans="1:23" ht="13.5" customHeight="1" x14ac:dyDescent="0.25">
      <c r="A121" s="155" t="s">
        <v>783</v>
      </c>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row>
    <row r="122" spans="1:23" ht="13.5" customHeight="1" x14ac:dyDescent="0.25">
      <c r="A122" s="155" t="s">
        <v>784</v>
      </c>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row>
    <row r="123" spans="1:23" ht="13.5" customHeight="1" x14ac:dyDescent="0.25">
      <c r="A123" s="155" t="s">
        <v>785</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row>
    <row r="124" spans="1:23" ht="13.5" customHeight="1" x14ac:dyDescent="0.25">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row>
    <row r="125" spans="1:23" ht="13.5" customHeight="1" x14ac:dyDescent="0.25">
      <c r="A125" s="155" t="s">
        <v>786</v>
      </c>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row>
    <row r="126" spans="1:23" ht="13.5" customHeight="1" x14ac:dyDescent="0.25">
      <c r="A126" s="155" t="s">
        <v>787</v>
      </c>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row>
    <row r="127" spans="1:23" ht="13.5" customHeight="1" x14ac:dyDescent="0.25">
      <c r="A127" s="155" t="s">
        <v>788</v>
      </c>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row>
    <row r="128" spans="1:23" ht="13.5" customHeight="1" x14ac:dyDescent="0.25">
      <c r="A128" s="155" t="s">
        <v>789</v>
      </c>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row>
    <row r="129" spans="1:23" ht="13.5" customHeight="1" x14ac:dyDescent="0.25">
      <c r="A129" s="155" t="s">
        <v>790</v>
      </c>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row>
    <row r="130" spans="1:23" ht="13.5" customHeight="1" x14ac:dyDescent="0.25">
      <c r="A130" s="155" t="s">
        <v>791</v>
      </c>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row>
    <row r="131" spans="1:23" ht="13.5" customHeight="1" x14ac:dyDescent="0.25">
      <c r="A131" s="155" t="s">
        <v>792</v>
      </c>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row>
    <row r="132" spans="1:23" ht="13.5" customHeight="1" x14ac:dyDescent="0.25">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23" ht="13.5" customHeight="1" x14ac:dyDescent="0.25">
      <c r="A133" s="155" t="s">
        <v>793</v>
      </c>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row>
    <row r="134" spans="1:23" ht="13.5" customHeight="1" x14ac:dyDescent="0.25">
      <c r="A134" s="155" t="s">
        <v>794</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row>
    <row r="135" spans="1:23" ht="13.5" customHeight="1" x14ac:dyDescent="0.25">
      <c r="A135" s="155" t="s">
        <v>795</v>
      </c>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row>
    <row r="136" spans="1:23" ht="13.5" customHeight="1" x14ac:dyDescent="0.25">
      <c r="A136" s="155" t="s">
        <v>796</v>
      </c>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row>
    <row r="137" spans="1:23" ht="13.5" customHeight="1" x14ac:dyDescent="0.25">
      <c r="A137" s="155" t="s">
        <v>797</v>
      </c>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row>
    <row r="138" spans="1:23" ht="13.5" customHeight="1" x14ac:dyDescent="0.25">
      <c r="A138" s="155" t="s">
        <v>798</v>
      </c>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row>
    <row r="139" spans="1:23" ht="13.5" customHeight="1" x14ac:dyDescent="0.25">
      <c r="A139" s="155" t="s">
        <v>799</v>
      </c>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row>
    <row r="140" spans="1:23" ht="13.5" customHeight="1" x14ac:dyDescent="0.25">
      <c r="A140" s="155" t="s">
        <v>800</v>
      </c>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row>
    <row r="141" spans="1:23" ht="13.5" customHeight="1" x14ac:dyDescent="0.25">
      <c r="A141" s="155" t="s">
        <v>801</v>
      </c>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row>
    <row r="142" spans="1:23" ht="13.5" customHeight="1" x14ac:dyDescent="0.25">
      <c r="A142" s="155" t="s">
        <v>801</v>
      </c>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row>
    <row r="143" spans="1:23" ht="13.5" customHeight="1" x14ac:dyDescent="0.25">
      <c r="A143" s="155" t="s">
        <v>801</v>
      </c>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row>
    <row r="144" spans="1:23" ht="13.5" customHeight="1" x14ac:dyDescent="0.25">
      <c r="A144" s="155" t="s">
        <v>801</v>
      </c>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row>
    <row r="145" spans="1:23" ht="13.5" customHeight="1" x14ac:dyDescent="0.25">
      <c r="A145" s="155" t="s">
        <v>801</v>
      </c>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row>
    <row r="146" spans="1:23" ht="13.5" customHeight="1" x14ac:dyDescent="0.25">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row>
    <row r="147" spans="1:23" ht="13.5" customHeight="1" x14ac:dyDescent="0.25">
      <c r="A147" s="155" t="s">
        <v>802</v>
      </c>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row>
    <row r="148" spans="1:23" ht="13.5" customHeight="1" x14ac:dyDescent="0.25">
      <c r="A148" s="155" t="s">
        <v>803</v>
      </c>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row>
    <row r="149" spans="1:23" ht="13.5" customHeight="1" x14ac:dyDescent="0.25">
      <c r="A149" s="155" t="s">
        <v>804</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row>
    <row r="150" spans="1:23" ht="13.5" customHeight="1" x14ac:dyDescent="0.25">
      <c r="A150" s="155" t="s">
        <v>805</v>
      </c>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row>
    <row r="151" spans="1:23" ht="13.5" customHeight="1" x14ac:dyDescent="0.25">
      <c r="A151" s="155" t="s">
        <v>806</v>
      </c>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row>
    <row r="152" spans="1:23" ht="13.5" customHeight="1" x14ac:dyDescent="0.25">
      <c r="A152" s="155" t="s">
        <v>807</v>
      </c>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row>
    <row r="153" spans="1:23" ht="13.5" customHeight="1" x14ac:dyDescent="0.25">
      <c r="A153" s="155" t="s">
        <v>808</v>
      </c>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row>
    <row r="154" spans="1:23" ht="13.5" customHeight="1" x14ac:dyDescent="0.25">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row>
    <row r="155" spans="1:23" ht="13.5" customHeight="1" x14ac:dyDescent="0.25">
      <c r="A155" s="155" t="s">
        <v>809</v>
      </c>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row>
    <row r="156" spans="1:23" ht="13.5" customHeight="1" x14ac:dyDescent="0.25">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row>
    <row r="157" spans="1:23" ht="13.5" customHeight="1" x14ac:dyDescent="0.25">
      <c r="A157" s="155" t="s">
        <v>810</v>
      </c>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row>
    <row r="158" spans="1:23" ht="13.5" customHeight="1" x14ac:dyDescent="0.25">
      <c r="A158" s="155" t="s">
        <v>811</v>
      </c>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row>
    <row r="159" spans="1:23" ht="13.5" customHeight="1" x14ac:dyDescent="0.25">
      <c r="A159" s="155" t="s">
        <v>812</v>
      </c>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row>
    <row r="160" spans="1:23" ht="13.5" customHeight="1" x14ac:dyDescent="0.25">
      <c r="A160" s="155" t="s">
        <v>813</v>
      </c>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row>
    <row r="161" spans="1:23" ht="13.5" customHeight="1" x14ac:dyDescent="0.25">
      <c r="A161" s="155" t="s">
        <v>814</v>
      </c>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row>
    <row r="162" spans="1:23" ht="13.5" customHeight="1" x14ac:dyDescent="0.25">
      <c r="A162" s="155" t="s">
        <v>815</v>
      </c>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row>
    <row r="163" spans="1:23" ht="13.5" customHeight="1" x14ac:dyDescent="0.25">
      <c r="A163" s="155" t="s">
        <v>816</v>
      </c>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row>
    <row r="164" spans="1:23" ht="13.5" customHeight="1" x14ac:dyDescent="0.25">
      <c r="A164" s="155" t="s">
        <v>817</v>
      </c>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row>
    <row r="165" spans="1:23" ht="13.5" customHeight="1" x14ac:dyDescent="0.25">
      <c r="A165" s="155" t="s">
        <v>818</v>
      </c>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row>
    <row r="166" spans="1:23" ht="13.5" customHeight="1" x14ac:dyDescent="0.25">
      <c r="A166" s="155" t="s">
        <v>819</v>
      </c>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row>
    <row r="167" spans="1:23" ht="13.5" customHeight="1" x14ac:dyDescent="0.25">
      <c r="A167" s="155" t="s">
        <v>820</v>
      </c>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row>
    <row r="168" spans="1:23" ht="13.5" customHeight="1" x14ac:dyDescent="0.25">
      <c r="A168" s="155" t="s">
        <v>821</v>
      </c>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row>
    <row r="169" spans="1:23" ht="13.5" customHeight="1" x14ac:dyDescent="0.25">
      <c r="A169" s="155" t="s">
        <v>822</v>
      </c>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row>
    <row r="170" spans="1:23" ht="13.5" customHeight="1" x14ac:dyDescent="0.25">
      <c r="A170" s="155" t="s">
        <v>823</v>
      </c>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row>
    <row r="171" spans="1:23" ht="13.5" customHeight="1" x14ac:dyDescent="0.25">
      <c r="A171" s="155" t="s">
        <v>824</v>
      </c>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row>
    <row r="172" spans="1:23" ht="13.5" customHeight="1" x14ac:dyDescent="0.25">
      <c r="A172" s="155" t="s">
        <v>825</v>
      </c>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row>
    <row r="173" spans="1:23" ht="13.5" customHeight="1" x14ac:dyDescent="0.25">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row>
    <row r="174" spans="1:23" ht="13.5" customHeight="1" x14ac:dyDescent="0.25">
      <c r="A174" s="155" t="s">
        <v>826</v>
      </c>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row>
    <row r="175" spans="1:23" ht="13.5" customHeight="1" x14ac:dyDescent="0.25">
      <c r="A175" s="155" t="s">
        <v>827</v>
      </c>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row>
    <row r="176" spans="1:23" ht="13.5" customHeight="1" x14ac:dyDescent="0.25">
      <c r="A176" s="155" t="s">
        <v>828</v>
      </c>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row>
    <row r="177" spans="1:23" ht="13.5" customHeight="1" x14ac:dyDescent="0.25">
      <c r="A177" s="155" t="s">
        <v>829</v>
      </c>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row>
    <row r="178" spans="1:23" ht="13.5" customHeight="1" x14ac:dyDescent="0.25">
      <c r="A178" s="155" t="s">
        <v>830</v>
      </c>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row>
    <row r="179" spans="1:23" ht="13.5" customHeight="1" x14ac:dyDescent="0.25">
      <c r="A179" s="155" t="s">
        <v>831</v>
      </c>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row>
    <row r="180" spans="1:23" ht="13.5" customHeight="1" x14ac:dyDescent="0.25">
      <c r="A180" s="155" t="s">
        <v>832</v>
      </c>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row>
    <row r="181" spans="1:23" ht="13.5" customHeight="1" x14ac:dyDescent="0.25">
      <c r="A181" s="155" t="s">
        <v>833</v>
      </c>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row>
    <row r="182" spans="1:23" ht="13.5" customHeight="1" x14ac:dyDescent="0.25">
      <c r="A182" s="155" t="s">
        <v>834</v>
      </c>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row>
    <row r="183" spans="1:23" ht="13.5" customHeight="1" x14ac:dyDescent="0.25">
      <c r="A183" s="155" t="s">
        <v>932</v>
      </c>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row>
    <row r="184" spans="1:23" ht="13.5" customHeight="1" x14ac:dyDescent="0.25">
      <c r="A184" s="215" t="s">
        <v>925</v>
      </c>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row>
    <row r="185" spans="1:23" ht="13.5" customHeight="1" x14ac:dyDescent="0.25">
      <c r="A185" s="215" t="s">
        <v>926</v>
      </c>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row>
    <row r="186" spans="1:23" ht="13.5" customHeight="1" x14ac:dyDescent="0.25">
      <c r="A186" s="215" t="s">
        <v>927</v>
      </c>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row>
    <row r="187" spans="1:23" ht="13.5" customHeight="1" x14ac:dyDescent="0.25">
      <c r="A187" s="215" t="s">
        <v>928</v>
      </c>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row>
    <row r="188" spans="1:23" ht="13.5" customHeight="1" x14ac:dyDescent="0.25">
      <c r="A188" s="216" t="s">
        <v>929</v>
      </c>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row>
    <row r="189" spans="1:23" ht="13.5" customHeight="1" x14ac:dyDescent="0.25">
      <c r="A189" s="215" t="s">
        <v>930</v>
      </c>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row>
    <row r="190" spans="1:23" ht="13.5" customHeight="1" x14ac:dyDescent="0.25">
      <c r="A190" s="216" t="s">
        <v>931</v>
      </c>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row>
    <row r="191" spans="1:23" ht="13.5" customHeight="1" x14ac:dyDescent="0.25">
      <c r="A191" s="215" t="s">
        <v>933</v>
      </c>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row>
    <row r="192" spans="1:23" ht="13.5" customHeight="1" x14ac:dyDescent="0.25">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row>
    <row r="193" spans="1:23" ht="13.5" customHeight="1" x14ac:dyDescent="0.25">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row>
    <row r="194" spans="1:23" ht="13.5" customHeight="1" x14ac:dyDescent="0.25">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row>
    <row r="195" spans="1:23" ht="13.5" customHeight="1" x14ac:dyDescent="0.25">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row>
    <row r="196" spans="1:23" ht="13.5" customHeight="1" x14ac:dyDescent="0.25">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row>
    <row r="197" spans="1:23" ht="13.5" customHeight="1" x14ac:dyDescent="0.25">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row>
    <row r="198" spans="1:23" ht="13.5" customHeight="1" x14ac:dyDescent="0.25">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row>
    <row r="199" spans="1:23" ht="13.5" customHeight="1" x14ac:dyDescent="0.25">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row>
    <row r="200" spans="1:23" ht="13.5" customHeight="1" x14ac:dyDescent="0.25">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row>
    <row r="201" spans="1:23" ht="13.5" customHeight="1" x14ac:dyDescent="0.25">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row>
    <row r="202" spans="1:23" ht="13.5" customHeight="1" x14ac:dyDescent="0.25">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row>
    <row r="203" spans="1:23" ht="13.5" customHeight="1" x14ac:dyDescent="0.25">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row>
    <row r="204" spans="1:23" ht="13.5" customHeight="1" x14ac:dyDescent="0.25">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row>
    <row r="205" spans="1:23" ht="13.5" customHeight="1" x14ac:dyDescent="0.25">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row>
    <row r="206" spans="1:23" ht="13.5" customHeight="1" x14ac:dyDescent="0.25">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row>
    <row r="207" spans="1:23" ht="13.5" customHeight="1" x14ac:dyDescent="0.25">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row>
    <row r="208" spans="1:23" ht="13.5" customHeight="1" x14ac:dyDescent="0.25">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row>
    <row r="209" spans="1:23" ht="13.5" customHeight="1" x14ac:dyDescent="0.25">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row>
    <row r="210" spans="1:23" ht="13.5" customHeight="1" x14ac:dyDescent="0.25">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row>
    <row r="211" spans="1:23" ht="13.5" customHeight="1" x14ac:dyDescent="0.25">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row>
    <row r="212" spans="1:23" ht="13.5" customHeight="1" x14ac:dyDescent="0.25">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row>
    <row r="213" spans="1:23" ht="13.5" customHeight="1" x14ac:dyDescent="0.25">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row>
    <row r="214" spans="1:23" ht="13.5" customHeight="1" x14ac:dyDescent="0.25">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row>
    <row r="215" spans="1:23" ht="13.5" customHeight="1" x14ac:dyDescent="0.25">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row>
    <row r="216" spans="1:23" ht="13.5" customHeight="1" x14ac:dyDescent="0.25">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row>
    <row r="217" spans="1:23" ht="13.5" customHeight="1" x14ac:dyDescent="0.25">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row>
    <row r="218" spans="1:23" ht="13.5" customHeight="1" x14ac:dyDescent="0.25">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row>
    <row r="219" spans="1:23" ht="13.5" customHeight="1" x14ac:dyDescent="0.25">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row>
    <row r="220" spans="1:23" ht="13.5" customHeight="1" x14ac:dyDescent="0.25">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row>
    <row r="221" spans="1:23" ht="13.5" customHeight="1" x14ac:dyDescent="0.25">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row>
    <row r="222" spans="1:23" ht="13.5" customHeight="1" x14ac:dyDescent="0.25">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row>
    <row r="223" spans="1:23" ht="13.5" customHeight="1" x14ac:dyDescent="0.25">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row>
    <row r="224" spans="1:23" ht="13.5" customHeight="1" x14ac:dyDescent="0.25">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row>
    <row r="225" spans="1:23" ht="13.5" customHeight="1" x14ac:dyDescent="0.25">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row>
    <row r="226" spans="1:23" ht="13.5" customHeight="1" x14ac:dyDescent="0.25">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row>
    <row r="227" spans="1:23" ht="13.5" customHeight="1" x14ac:dyDescent="0.25">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row>
    <row r="228" spans="1:23" ht="13.5" customHeight="1" x14ac:dyDescent="0.25">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row>
    <row r="229" spans="1:23" ht="13.5" customHeight="1" x14ac:dyDescent="0.25">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row>
    <row r="230" spans="1:23" ht="13.5" customHeight="1" x14ac:dyDescent="0.25">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row>
    <row r="231" spans="1:23" ht="13.5" customHeight="1" x14ac:dyDescent="0.25">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row>
    <row r="232" spans="1:23" ht="13.5" customHeight="1" x14ac:dyDescent="0.25">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row>
    <row r="233" spans="1:23" ht="13.5" customHeight="1" x14ac:dyDescent="0.25">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row>
    <row r="234" spans="1:23" ht="13.5" customHeight="1" x14ac:dyDescent="0.25">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row>
    <row r="235" spans="1:23" ht="13.5" customHeight="1" x14ac:dyDescent="0.25">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row>
    <row r="236" spans="1:23" ht="13.5" customHeight="1" x14ac:dyDescent="0.25">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row>
    <row r="237" spans="1:23" ht="13.5" customHeight="1" x14ac:dyDescent="0.25">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row>
    <row r="238" spans="1:23" ht="13.5" customHeight="1" x14ac:dyDescent="0.25">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row>
    <row r="239" spans="1:23" ht="13.5" customHeight="1" x14ac:dyDescent="0.25">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row>
    <row r="240" spans="1:23" ht="13.5" customHeight="1" x14ac:dyDescent="0.25">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row>
    <row r="241" spans="1:23" ht="13.5" customHeight="1" x14ac:dyDescent="0.25">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row>
    <row r="242" spans="1:23" ht="13.5" customHeight="1" x14ac:dyDescent="0.25">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row>
    <row r="243" spans="1:23" ht="13.5" customHeight="1" x14ac:dyDescent="0.25">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row>
    <row r="244" spans="1:23" ht="13.5" customHeight="1" x14ac:dyDescent="0.25">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row>
    <row r="245" spans="1:23" ht="13.5" customHeight="1" x14ac:dyDescent="0.25">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row>
    <row r="246" spans="1:23" ht="13.5" customHeight="1" x14ac:dyDescent="0.25">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row>
    <row r="247" spans="1:23" ht="13.5" customHeight="1" x14ac:dyDescent="0.25">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row>
    <row r="248" spans="1:23" ht="13.5" customHeight="1" x14ac:dyDescent="0.25">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row>
    <row r="249" spans="1:23" ht="13.5" customHeight="1" x14ac:dyDescent="0.25">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row>
    <row r="250" spans="1:23" ht="13.5" customHeight="1" x14ac:dyDescent="0.25">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row>
    <row r="251" spans="1:23" ht="13.5" customHeight="1" x14ac:dyDescent="0.25">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row>
    <row r="252" spans="1:23" ht="13.5" customHeight="1" x14ac:dyDescent="0.25">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row>
    <row r="253" spans="1:23" ht="13.5" customHeight="1" x14ac:dyDescent="0.25">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row>
    <row r="254" spans="1:23" ht="13.5" customHeight="1" x14ac:dyDescent="0.25">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row>
    <row r="255" spans="1:23" ht="13.5" customHeight="1" x14ac:dyDescent="0.25">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row>
    <row r="256" spans="1:23" ht="13.5" customHeight="1" x14ac:dyDescent="0.25">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row>
    <row r="257" spans="1:23" ht="13.5" customHeight="1" x14ac:dyDescent="0.25">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row>
    <row r="258" spans="1:23" ht="13.5" customHeight="1" x14ac:dyDescent="0.25">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row>
    <row r="259" spans="1:23" ht="13.5" customHeight="1" x14ac:dyDescent="0.25">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row>
    <row r="260" spans="1:23" ht="13.5" customHeight="1" x14ac:dyDescent="0.25">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row>
    <row r="261" spans="1:23" ht="13.5" customHeight="1" x14ac:dyDescent="0.25">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row>
    <row r="262" spans="1:23" ht="13.5" customHeight="1" x14ac:dyDescent="0.25">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row>
    <row r="263" spans="1:23" ht="13.5" customHeight="1" x14ac:dyDescent="0.25">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row>
    <row r="264" spans="1:23" ht="13.5" customHeight="1" x14ac:dyDescent="0.25">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row>
    <row r="265" spans="1:23" ht="13.5" customHeight="1" x14ac:dyDescent="0.25">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row>
    <row r="266" spans="1:23" ht="13.5" customHeight="1" x14ac:dyDescent="0.25">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row>
    <row r="267" spans="1:23" ht="13.5" customHeight="1" x14ac:dyDescent="0.25">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row>
    <row r="268" spans="1:23" ht="13.5" customHeight="1" x14ac:dyDescent="0.25">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row>
    <row r="269" spans="1:23" ht="13.5" customHeight="1" x14ac:dyDescent="0.25">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row>
    <row r="270" spans="1:23" ht="13.5" customHeight="1" x14ac:dyDescent="0.25">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row>
    <row r="271" spans="1:23" ht="13.5" customHeight="1" x14ac:dyDescent="0.25">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row>
    <row r="272" spans="1:23" ht="13.5" customHeight="1" x14ac:dyDescent="0.25">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row>
    <row r="273" spans="1:23" ht="13.5" customHeight="1" x14ac:dyDescent="0.25">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row>
    <row r="274" spans="1:23" ht="13.5" customHeight="1" x14ac:dyDescent="0.25">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row>
    <row r="275" spans="1:23" ht="13.5" customHeight="1" x14ac:dyDescent="0.25">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row>
    <row r="276" spans="1:23" ht="13.5" customHeight="1" x14ac:dyDescent="0.25">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row>
    <row r="277" spans="1:23" ht="13.5" customHeight="1" x14ac:dyDescent="0.25">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row>
    <row r="278" spans="1:23" ht="13.5" customHeight="1" x14ac:dyDescent="0.25">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row>
    <row r="279" spans="1:23" ht="13.5" customHeight="1" x14ac:dyDescent="0.25">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row>
    <row r="280" spans="1:23" ht="13.5" customHeight="1" x14ac:dyDescent="0.25">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row>
    <row r="281" spans="1:23" ht="13.5" customHeight="1" x14ac:dyDescent="0.25">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row>
    <row r="282" spans="1:23" ht="13.5" customHeight="1" x14ac:dyDescent="0.25">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row>
    <row r="283" spans="1:23" ht="13.5" customHeight="1" x14ac:dyDescent="0.25">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row>
    <row r="284" spans="1:23" ht="13.5" customHeight="1" x14ac:dyDescent="0.25">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row>
    <row r="285" spans="1:23" ht="13.5" customHeight="1" x14ac:dyDescent="0.25">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row>
    <row r="286" spans="1:23" ht="13.5" customHeight="1" x14ac:dyDescent="0.25">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row>
    <row r="287" spans="1:23" ht="13.5" customHeight="1" x14ac:dyDescent="0.25">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row>
    <row r="288" spans="1:23" ht="13.5" customHeight="1" x14ac:dyDescent="0.25">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row>
    <row r="289" spans="1:23" ht="13.5" customHeight="1" x14ac:dyDescent="0.25">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row>
    <row r="290" spans="1:23" ht="13.5" customHeight="1" x14ac:dyDescent="0.25">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row>
    <row r="291" spans="1:23" ht="13.5" customHeight="1" x14ac:dyDescent="0.25">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row>
    <row r="292" spans="1:23" ht="13.5" customHeight="1" x14ac:dyDescent="0.25">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row>
    <row r="293" spans="1:23" ht="13.5" customHeight="1" x14ac:dyDescent="0.25">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row>
    <row r="294" spans="1:23" ht="13.5" customHeight="1" x14ac:dyDescent="0.25">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row>
    <row r="295" spans="1:23" ht="13.5" customHeight="1" x14ac:dyDescent="0.25">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row>
    <row r="296" spans="1:23" ht="13.5" customHeight="1" x14ac:dyDescent="0.25">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row>
    <row r="297" spans="1:23" ht="13.5" customHeight="1" x14ac:dyDescent="0.25">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row>
    <row r="298" spans="1:23" ht="13.5" customHeight="1" x14ac:dyDescent="0.25">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row>
    <row r="299" spans="1:23" ht="13.5" customHeight="1" x14ac:dyDescent="0.25">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row>
    <row r="300" spans="1:23" ht="13.5" customHeight="1" x14ac:dyDescent="0.25">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row>
    <row r="301" spans="1:23" ht="13.5" customHeight="1" x14ac:dyDescent="0.25">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row>
    <row r="302" spans="1:23" ht="13.5" customHeight="1" x14ac:dyDescent="0.25">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row>
    <row r="303" spans="1:23" ht="13.5" customHeight="1" x14ac:dyDescent="0.25">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row>
    <row r="304" spans="1:23" ht="13.5" customHeight="1" x14ac:dyDescent="0.25">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row>
    <row r="305" spans="1:23" ht="13.5" customHeight="1" x14ac:dyDescent="0.25">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row>
    <row r="306" spans="1:23" ht="13.5" customHeight="1" x14ac:dyDescent="0.25">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row>
    <row r="307" spans="1:23" ht="13.5" customHeight="1" x14ac:dyDescent="0.25">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row>
    <row r="308" spans="1:23" ht="13.5" customHeight="1" x14ac:dyDescent="0.25">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row>
    <row r="309" spans="1:23" ht="13.5" customHeight="1" x14ac:dyDescent="0.25">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row>
    <row r="310" spans="1:23" ht="13.5" customHeight="1" x14ac:dyDescent="0.25">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row>
    <row r="311" spans="1:23" ht="13.5" customHeight="1" x14ac:dyDescent="0.25">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row>
    <row r="312" spans="1:23" ht="13.5" customHeight="1" x14ac:dyDescent="0.25">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row>
    <row r="313" spans="1:23" ht="13.5" customHeight="1" x14ac:dyDescent="0.25">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row>
    <row r="314" spans="1:23" ht="13.5" customHeight="1" x14ac:dyDescent="0.25">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row>
    <row r="315" spans="1:23" ht="13.5" customHeight="1" x14ac:dyDescent="0.25">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row>
    <row r="316" spans="1:23" ht="13.5" customHeight="1" x14ac:dyDescent="0.25">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row>
    <row r="317" spans="1:23" ht="13.5" customHeight="1" x14ac:dyDescent="0.25">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row>
    <row r="318" spans="1:23" ht="13.5" customHeight="1" x14ac:dyDescent="0.25">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row>
    <row r="319" spans="1:23" ht="13.5" customHeight="1" x14ac:dyDescent="0.25">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row>
    <row r="320" spans="1:23" ht="13.5" customHeight="1" x14ac:dyDescent="0.25">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row>
    <row r="321" spans="1:23" ht="13.5" customHeight="1" x14ac:dyDescent="0.25">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row>
    <row r="322" spans="1:23" ht="13.5" customHeight="1" x14ac:dyDescent="0.25">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row>
    <row r="323" spans="1:23" ht="13.5" customHeight="1" x14ac:dyDescent="0.25">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row>
    <row r="324" spans="1:23" ht="13.5" customHeight="1" x14ac:dyDescent="0.25">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row>
    <row r="325" spans="1:23" ht="13.5" customHeight="1" x14ac:dyDescent="0.25">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row>
    <row r="326" spans="1:23" ht="13.5" customHeight="1" x14ac:dyDescent="0.25">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row>
    <row r="327" spans="1:23" ht="13.5" customHeight="1" x14ac:dyDescent="0.25">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row>
    <row r="328" spans="1:23" ht="13.5" customHeight="1" x14ac:dyDescent="0.25">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row>
    <row r="329" spans="1:23" ht="13.5" customHeight="1" x14ac:dyDescent="0.25">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row>
    <row r="330" spans="1:23" ht="13.5" customHeight="1" x14ac:dyDescent="0.25">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row>
    <row r="331" spans="1:23" ht="13.5" customHeight="1" x14ac:dyDescent="0.25">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row>
    <row r="332" spans="1:23" ht="13.5" customHeight="1" x14ac:dyDescent="0.25">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row>
    <row r="333" spans="1:23" ht="13.5" customHeight="1" x14ac:dyDescent="0.25">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row>
    <row r="334" spans="1:23" ht="13.5" customHeight="1" x14ac:dyDescent="0.25">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row>
    <row r="335" spans="1:23" ht="13.5" customHeight="1" x14ac:dyDescent="0.25">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row>
    <row r="336" spans="1:23" ht="13.5" customHeight="1" x14ac:dyDescent="0.25">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row>
    <row r="337" spans="1:23" ht="13.5" customHeight="1" x14ac:dyDescent="0.25">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row>
    <row r="338" spans="1:23" ht="13.5" customHeight="1" x14ac:dyDescent="0.25">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row>
    <row r="339" spans="1:23" ht="13.5" customHeight="1" x14ac:dyDescent="0.25">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row>
    <row r="340" spans="1:23" ht="13.5" customHeight="1" x14ac:dyDescent="0.25">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row>
    <row r="341" spans="1:23" ht="13.5" customHeight="1" x14ac:dyDescent="0.25">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row>
    <row r="342" spans="1:23" ht="13.5" customHeight="1" x14ac:dyDescent="0.25">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row>
    <row r="343" spans="1:23" ht="13.5" customHeight="1" x14ac:dyDescent="0.25">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row>
    <row r="344" spans="1:23" ht="13.5" customHeight="1" x14ac:dyDescent="0.25">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row>
    <row r="345" spans="1:23" ht="13.5" customHeight="1" x14ac:dyDescent="0.25">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row>
    <row r="346" spans="1:23" ht="13.5" customHeight="1" x14ac:dyDescent="0.25">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row>
    <row r="347" spans="1:23" ht="13.5" customHeight="1" x14ac:dyDescent="0.25">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row>
    <row r="348" spans="1:23" ht="13.5" customHeight="1" x14ac:dyDescent="0.25">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row>
    <row r="349" spans="1:23" ht="13.5" customHeight="1" x14ac:dyDescent="0.25">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row>
    <row r="350" spans="1:23" ht="13.5" customHeight="1" x14ac:dyDescent="0.25">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row>
    <row r="351" spans="1:23" ht="13.5" customHeight="1" x14ac:dyDescent="0.25">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row>
    <row r="352" spans="1:23" ht="13.5" customHeight="1" x14ac:dyDescent="0.25">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row>
    <row r="353" spans="1:23" ht="13.5" customHeight="1" x14ac:dyDescent="0.25">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row>
    <row r="354" spans="1:23" ht="13.5" customHeight="1" x14ac:dyDescent="0.25">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row>
    <row r="355" spans="1:23" ht="13.5" customHeight="1" x14ac:dyDescent="0.25">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row>
    <row r="356" spans="1:23" ht="13.5" customHeight="1" x14ac:dyDescent="0.25">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row>
    <row r="357" spans="1:23" ht="13.5" customHeight="1" x14ac:dyDescent="0.25">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row>
    <row r="358" spans="1:23" ht="13.5" customHeight="1" x14ac:dyDescent="0.25">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row>
    <row r="359" spans="1:23" ht="13.5" customHeight="1" x14ac:dyDescent="0.25">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row>
    <row r="360" spans="1:23" ht="13.5" customHeight="1" x14ac:dyDescent="0.25">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row>
    <row r="361" spans="1:23" ht="13.5" customHeight="1" x14ac:dyDescent="0.25">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row>
    <row r="362" spans="1:23" ht="13.5" customHeight="1" x14ac:dyDescent="0.25">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row>
    <row r="363" spans="1:23" ht="13.5" customHeight="1" x14ac:dyDescent="0.25">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row>
    <row r="364" spans="1:23" ht="13.5" customHeight="1" x14ac:dyDescent="0.25">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row>
    <row r="365" spans="1:23" ht="13.5" customHeight="1" x14ac:dyDescent="0.25">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row>
    <row r="366" spans="1:23" ht="13.5" customHeight="1" x14ac:dyDescent="0.25">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row>
    <row r="367" spans="1:23" ht="13.5" customHeight="1" x14ac:dyDescent="0.25">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row>
    <row r="368" spans="1:23" ht="13.5" customHeight="1" x14ac:dyDescent="0.25">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row>
    <row r="369" spans="1:23" ht="13.5" customHeight="1" x14ac:dyDescent="0.25">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row>
    <row r="370" spans="1:23" ht="13.5" customHeight="1" x14ac:dyDescent="0.25">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row>
    <row r="371" spans="1:23" ht="13.5" customHeight="1" x14ac:dyDescent="0.25">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row>
    <row r="372" spans="1:23" ht="13.5" customHeight="1" x14ac:dyDescent="0.25">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row>
    <row r="373" spans="1:23" ht="13.5" customHeight="1" x14ac:dyDescent="0.25">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row>
    <row r="374" spans="1:23" ht="13.5" customHeight="1" x14ac:dyDescent="0.25">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row>
    <row r="375" spans="1:23" ht="13.5" customHeight="1" x14ac:dyDescent="0.25">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row>
    <row r="376" spans="1:23" ht="13.5" customHeight="1" x14ac:dyDescent="0.25">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row>
    <row r="377" spans="1:23" ht="13.5" customHeight="1" x14ac:dyDescent="0.25">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row>
    <row r="378" spans="1:23" ht="13.5" customHeight="1" x14ac:dyDescent="0.25">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row>
    <row r="379" spans="1:23" ht="13.5" customHeight="1" x14ac:dyDescent="0.25">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row>
    <row r="380" spans="1:23" ht="13.5" customHeight="1" x14ac:dyDescent="0.25">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row>
    <row r="381" spans="1:23" ht="13.5" customHeight="1" x14ac:dyDescent="0.25">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row>
    <row r="382" spans="1:23" ht="13.5" customHeight="1" x14ac:dyDescent="0.25">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row>
    <row r="383" spans="1:23" ht="13.5" customHeight="1" x14ac:dyDescent="0.25">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row>
    <row r="384" spans="1:23" ht="13.5" customHeight="1" x14ac:dyDescent="0.25">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row>
    <row r="385" spans="1:23" ht="13.5" customHeight="1" x14ac:dyDescent="0.25">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row>
    <row r="386" spans="1:23" ht="13.5" customHeight="1" x14ac:dyDescent="0.25">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row>
    <row r="387" spans="1:23" ht="13.5" customHeight="1" x14ac:dyDescent="0.25">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row>
    <row r="388" spans="1:23" ht="13.5" customHeight="1" x14ac:dyDescent="0.25">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row>
    <row r="389" spans="1:23" ht="13.5" customHeight="1" x14ac:dyDescent="0.25">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row>
    <row r="390" spans="1:23" ht="13.5" customHeight="1" x14ac:dyDescent="0.25">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row>
    <row r="391" spans="1:23" ht="13.5" customHeight="1" x14ac:dyDescent="0.25">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row>
    <row r="392" spans="1:23" ht="13.5" customHeight="1" x14ac:dyDescent="0.25">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row>
    <row r="393" spans="1:23" ht="13.5" customHeight="1" x14ac:dyDescent="0.25">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row>
    <row r="394" spans="1:23" ht="13.5" customHeight="1" x14ac:dyDescent="0.25">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row>
    <row r="395" spans="1:23" ht="13.5" customHeight="1" x14ac:dyDescent="0.25">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row>
    <row r="396" spans="1:23" ht="13.5" customHeight="1" x14ac:dyDescent="0.25">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row>
    <row r="397" spans="1:23" ht="13.5" customHeight="1" x14ac:dyDescent="0.25">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row>
    <row r="398" spans="1:23" ht="13.5" customHeight="1" x14ac:dyDescent="0.25">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row>
    <row r="399" spans="1:23" ht="13.5" customHeight="1" x14ac:dyDescent="0.25">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row>
    <row r="400" spans="1:23" ht="13.5" customHeight="1" x14ac:dyDescent="0.25">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row>
    <row r="401" spans="1:23" ht="13.5" customHeight="1" x14ac:dyDescent="0.25">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row>
    <row r="402" spans="1:23" ht="13.5" customHeight="1" x14ac:dyDescent="0.25">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row>
    <row r="403" spans="1:23" ht="13.5" customHeight="1" x14ac:dyDescent="0.25">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row>
    <row r="404" spans="1:23" ht="13.5" customHeight="1" x14ac:dyDescent="0.25">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row>
    <row r="405" spans="1:23" ht="13.5" customHeight="1" x14ac:dyDescent="0.25">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row>
    <row r="406" spans="1:23" ht="13.5" customHeight="1" x14ac:dyDescent="0.25">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row>
    <row r="407" spans="1:23" ht="13.5" customHeight="1" x14ac:dyDescent="0.25">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row>
    <row r="408" spans="1:23" ht="13.5" customHeight="1" x14ac:dyDescent="0.25">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row>
    <row r="409" spans="1:23" ht="13.5" customHeight="1" x14ac:dyDescent="0.25">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row>
    <row r="410" spans="1:23" ht="13.5" customHeight="1" x14ac:dyDescent="0.25">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row>
    <row r="411" spans="1:23" ht="13.5" customHeight="1" x14ac:dyDescent="0.25">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row>
    <row r="412" spans="1:23" ht="13.5" customHeight="1" x14ac:dyDescent="0.25">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row>
    <row r="413" spans="1:23" ht="13.5" customHeight="1" x14ac:dyDescent="0.25">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row>
    <row r="414" spans="1:23" ht="13.5" customHeight="1" x14ac:dyDescent="0.25">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row>
    <row r="415" spans="1:23" ht="13.5" customHeight="1" x14ac:dyDescent="0.25">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row>
    <row r="416" spans="1:23" ht="13.5" customHeight="1" x14ac:dyDescent="0.25">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row>
    <row r="417" spans="1:23" ht="13.5" customHeight="1" x14ac:dyDescent="0.25">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row>
    <row r="418" spans="1:23" ht="13.5" customHeight="1" x14ac:dyDescent="0.25">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row>
    <row r="419" spans="1:23" ht="13.5" customHeight="1" x14ac:dyDescent="0.25">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row>
    <row r="420" spans="1:23" ht="13.5" customHeight="1" x14ac:dyDescent="0.25">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row>
    <row r="421" spans="1:23" ht="13.5" customHeight="1" x14ac:dyDescent="0.25">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row>
    <row r="422" spans="1:23" ht="13.5" customHeight="1" x14ac:dyDescent="0.25">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row>
    <row r="423" spans="1:23" ht="13.5" customHeight="1" x14ac:dyDescent="0.25">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row>
    <row r="424" spans="1:23" ht="13.5" customHeight="1" x14ac:dyDescent="0.25">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row>
    <row r="425" spans="1:23" ht="13.5" customHeight="1" x14ac:dyDescent="0.25">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row>
    <row r="426" spans="1:23" ht="13.5" customHeight="1" x14ac:dyDescent="0.25">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row>
    <row r="427" spans="1:23" ht="13.5" customHeight="1" x14ac:dyDescent="0.25">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row>
    <row r="428" spans="1:23" ht="13.5" customHeight="1" x14ac:dyDescent="0.25">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row>
    <row r="429" spans="1:23" ht="13.5" customHeight="1" x14ac:dyDescent="0.25">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row>
    <row r="430" spans="1:23" ht="13.5" customHeight="1" x14ac:dyDescent="0.25">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row>
    <row r="431" spans="1:23" ht="13.5" customHeight="1" x14ac:dyDescent="0.25">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row>
    <row r="432" spans="1:23" ht="13.5" customHeight="1" x14ac:dyDescent="0.25">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row>
    <row r="433" spans="1:23" ht="13.5" customHeight="1" x14ac:dyDescent="0.25">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row>
    <row r="434" spans="1:23" ht="13.5" customHeight="1" x14ac:dyDescent="0.25">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row>
    <row r="435" spans="1:23" ht="13.5" customHeight="1" x14ac:dyDescent="0.25">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row>
    <row r="436" spans="1:23" ht="13.5" customHeight="1" x14ac:dyDescent="0.25">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row>
    <row r="437" spans="1:23" ht="13.5" customHeight="1" x14ac:dyDescent="0.25">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row>
    <row r="438" spans="1:23" ht="13.5" customHeight="1" x14ac:dyDescent="0.25">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row>
    <row r="439" spans="1:23" ht="13.5" customHeight="1" x14ac:dyDescent="0.25">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row>
    <row r="440" spans="1:23" ht="13.5" customHeight="1" x14ac:dyDescent="0.25">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row>
    <row r="441" spans="1:23" ht="13.5" customHeight="1" x14ac:dyDescent="0.25">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row>
    <row r="442" spans="1:23" ht="13.5" customHeight="1" x14ac:dyDescent="0.25">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row>
    <row r="443" spans="1:23" ht="13.5" customHeight="1" x14ac:dyDescent="0.25">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row>
    <row r="444" spans="1:23" ht="13.5" customHeight="1" x14ac:dyDescent="0.25">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row>
    <row r="445" spans="1:23" ht="13.5" customHeight="1" x14ac:dyDescent="0.25">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row>
    <row r="446" spans="1:23" ht="13.5" customHeight="1" x14ac:dyDescent="0.25">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row>
    <row r="447" spans="1:23" ht="13.5" customHeight="1" x14ac:dyDescent="0.25">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row>
    <row r="448" spans="1:23" ht="13.5" customHeight="1" x14ac:dyDescent="0.25">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row>
    <row r="449" spans="1:23" ht="13.5" customHeight="1" x14ac:dyDescent="0.25">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row>
    <row r="450" spans="1:23" ht="13.5" customHeight="1" x14ac:dyDescent="0.25">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row>
    <row r="451" spans="1:23" ht="13.5" customHeight="1" x14ac:dyDescent="0.25">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row>
    <row r="452" spans="1:23" ht="13.5" customHeight="1" x14ac:dyDescent="0.25">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row>
    <row r="453" spans="1:23" ht="13.5" customHeight="1" x14ac:dyDescent="0.25">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row>
    <row r="454" spans="1:23" ht="13.5" customHeight="1" x14ac:dyDescent="0.25">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row>
    <row r="455" spans="1:23" ht="13.5" customHeight="1" x14ac:dyDescent="0.25">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row>
    <row r="456" spans="1:23" ht="13.5" customHeight="1" x14ac:dyDescent="0.25">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row>
    <row r="457" spans="1:23" ht="13.5" customHeight="1" x14ac:dyDescent="0.25">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row>
    <row r="458" spans="1:23" ht="13.5" customHeight="1" x14ac:dyDescent="0.25">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row>
    <row r="459" spans="1:23" ht="13.5" customHeight="1" x14ac:dyDescent="0.25">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row>
    <row r="460" spans="1:23" ht="13.5" customHeight="1" x14ac:dyDescent="0.25">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row>
    <row r="461" spans="1:23" ht="13.5" customHeight="1" x14ac:dyDescent="0.25">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row>
    <row r="462" spans="1:23" ht="13.5" customHeight="1" x14ac:dyDescent="0.25">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row>
    <row r="463" spans="1:23" ht="13.5" customHeight="1" x14ac:dyDescent="0.25">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row>
    <row r="464" spans="1:23" ht="13.5" customHeight="1" x14ac:dyDescent="0.25">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row>
    <row r="465" spans="1:23" ht="13.5" customHeight="1" x14ac:dyDescent="0.25">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row>
    <row r="466" spans="1:23" ht="13.5" customHeight="1" x14ac:dyDescent="0.25">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row>
    <row r="467" spans="1:23" ht="13.5" customHeight="1" x14ac:dyDescent="0.25">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row>
    <row r="468" spans="1:23" ht="13.5" customHeight="1" x14ac:dyDescent="0.25">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row>
    <row r="469" spans="1:23" ht="13.5" customHeight="1" x14ac:dyDescent="0.25">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row>
    <row r="470" spans="1:23" ht="13.5" customHeight="1" x14ac:dyDescent="0.25">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row>
    <row r="471" spans="1:23" ht="13.5" customHeight="1" x14ac:dyDescent="0.25">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row>
    <row r="472" spans="1:23" ht="13.5" customHeight="1" x14ac:dyDescent="0.25">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row>
    <row r="473" spans="1:23" ht="13.5" customHeight="1" x14ac:dyDescent="0.25">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row>
    <row r="474" spans="1:23" ht="13.5" customHeight="1" x14ac:dyDescent="0.25">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row>
    <row r="475" spans="1:23" ht="13.5" customHeight="1" x14ac:dyDescent="0.25">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row>
    <row r="476" spans="1:23" ht="13.5" customHeight="1" x14ac:dyDescent="0.25">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row>
    <row r="477" spans="1:23" ht="13.5" customHeight="1" x14ac:dyDescent="0.25">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row>
    <row r="478" spans="1:23" ht="13.5" customHeight="1" x14ac:dyDescent="0.25">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row>
    <row r="479" spans="1:23" ht="13.5" customHeight="1" x14ac:dyDescent="0.25">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row>
    <row r="480" spans="1:23" ht="13.5" customHeight="1" x14ac:dyDescent="0.25">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row>
    <row r="481" spans="1:23" ht="13.5" customHeight="1" x14ac:dyDescent="0.25">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row>
    <row r="482" spans="1:23" ht="13.5" customHeight="1" x14ac:dyDescent="0.25">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row>
    <row r="483" spans="1:23" ht="13.5" customHeight="1" x14ac:dyDescent="0.25">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row>
    <row r="484" spans="1:23" ht="13.5" customHeight="1" x14ac:dyDescent="0.25">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row>
    <row r="485" spans="1:23" ht="13.5" customHeight="1" x14ac:dyDescent="0.25">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row>
    <row r="486" spans="1:23" ht="13.5" customHeight="1" x14ac:dyDescent="0.25">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row>
    <row r="487" spans="1:23" ht="13.5" customHeight="1" x14ac:dyDescent="0.25">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row>
    <row r="488" spans="1:23" ht="13.5" customHeight="1" x14ac:dyDescent="0.25">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row>
    <row r="489" spans="1:23" ht="13.5" customHeight="1" x14ac:dyDescent="0.25">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row>
    <row r="490" spans="1:23" ht="13.5" customHeight="1" x14ac:dyDescent="0.25">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row>
    <row r="491" spans="1:23" ht="13.5" customHeight="1" x14ac:dyDescent="0.25">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row>
    <row r="492" spans="1:23" ht="13.5" customHeight="1" x14ac:dyDescent="0.25">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row>
    <row r="493" spans="1:23" ht="13.5" customHeight="1" x14ac:dyDescent="0.25">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row>
    <row r="494" spans="1:23" ht="13.5" customHeight="1" x14ac:dyDescent="0.25">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row>
    <row r="495" spans="1:23" ht="13.5" customHeight="1" x14ac:dyDescent="0.25">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row>
    <row r="496" spans="1:23" ht="13.5" customHeight="1" x14ac:dyDescent="0.25">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row>
    <row r="497" spans="1:23" ht="13.5" customHeight="1" x14ac:dyDescent="0.25">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row>
    <row r="498" spans="1:23" ht="13.5" customHeight="1" x14ac:dyDescent="0.25">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row>
    <row r="499" spans="1:23" ht="13.5" customHeight="1" x14ac:dyDescent="0.25">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row>
    <row r="500" spans="1:23" ht="13.5" customHeight="1" x14ac:dyDescent="0.25">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row>
    <row r="501" spans="1:23" ht="13.5" customHeight="1" x14ac:dyDescent="0.25">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row>
    <row r="502" spans="1:23" ht="13.5" customHeight="1" x14ac:dyDescent="0.25">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row>
    <row r="503" spans="1:23" ht="13.5" customHeight="1" x14ac:dyDescent="0.25">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row>
    <row r="504" spans="1:23" ht="13.5" customHeight="1" x14ac:dyDescent="0.25">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row>
    <row r="505" spans="1:23" ht="13.5" customHeight="1" x14ac:dyDescent="0.25">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row>
    <row r="506" spans="1:23" ht="13.5" customHeight="1" x14ac:dyDescent="0.25">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row>
    <row r="507" spans="1:23" ht="13.5" customHeight="1" x14ac:dyDescent="0.25">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row>
    <row r="508" spans="1:23" ht="13.5" customHeight="1" x14ac:dyDescent="0.25">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row>
    <row r="509" spans="1:23" ht="13.5" customHeight="1" x14ac:dyDescent="0.25">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row>
    <row r="510" spans="1:23" ht="13.5" customHeight="1" x14ac:dyDescent="0.25">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row>
    <row r="511" spans="1:23" ht="13.5" customHeight="1" x14ac:dyDescent="0.25">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row>
    <row r="512" spans="1:23" ht="13.5" customHeight="1" x14ac:dyDescent="0.25">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row>
    <row r="513" spans="1:23" ht="13.5" customHeight="1" x14ac:dyDescent="0.25">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row>
    <row r="514" spans="1:23" ht="13.5" customHeight="1" x14ac:dyDescent="0.25">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row>
    <row r="515" spans="1:23" ht="13.5" customHeight="1" x14ac:dyDescent="0.25">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row>
    <row r="516" spans="1:23" ht="13.5" customHeight="1" x14ac:dyDescent="0.25">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row>
    <row r="517" spans="1:23" ht="13.5" customHeight="1" x14ac:dyDescent="0.25">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row>
    <row r="518" spans="1:23" ht="13.5" customHeight="1" x14ac:dyDescent="0.25">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row>
    <row r="519" spans="1:23" ht="13.5" customHeight="1" x14ac:dyDescent="0.25">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row>
    <row r="520" spans="1:23" ht="13.5" customHeight="1" x14ac:dyDescent="0.25">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row>
    <row r="521" spans="1:23" ht="13.5" customHeight="1" x14ac:dyDescent="0.25">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row>
    <row r="522" spans="1:23" ht="13.5" customHeight="1" x14ac:dyDescent="0.25">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row>
    <row r="523" spans="1:23" ht="13.5" customHeight="1" x14ac:dyDescent="0.25">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row>
    <row r="524" spans="1:23" ht="13.5" customHeight="1" x14ac:dyDescent="0.25">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row>
    <row r="525" spans="1:23" ht="13.5" customHeight="1" x14ac:dyDescent="0.25">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row>
    <row r="526" spans="1:23" ht="13.5" customHeight="1" x14ac:dyDescent="0.25">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row>
    <row r="527" spans="1:23" ht="13.5" customHeight="1" x14ac:dyDescent="0.25">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row>
    <row r="528" spans="1:23" ht="13.5" customHeight="1" x14ac:dyDescent="0.25">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row>
    <row r="529" spans="1:23" ht="13.5" customHeight="1" x14ac:dyDescent="0.25">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row>
    <row r="530" spans="1:23" ht="13.5" customHeight="1" x14ac:dyDescent="0.25">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row>
    <row r="531" spans="1:23" ht="13.5" customHeight="1" x14ac:dyDescent="0.25">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row>
    <row r="532" spans="1:23" ht="13.5" customHeight="1" x14ac:dyDescent="0.25">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row>
    <row r="533" spans="1:23" ht="13.5" customHeight="1" x14ac:dyDescent="0.25">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row>
    <row r="534" spans="1:23" ht="13.5" customHeight="1" x14ac:dyDescent="0.25">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row>
    <row r="535" spans="1:23" ht="13.5" customHeight="1" x14ac:dyDescent="0.25">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row>
    <row r="536" spans="1:23" ht="13.5" customHeight="1" x14ac:dyDescent="0.25">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row>
    <row r="537" spans="1:23" ht="13.5" customHeight="1" x14ac:dyDescent="0.25">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row>
    <row r="538" spans="1:23" ht="13.5" customHeight="1" x14ac:dyDescent="0.25">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row>
    <row r="539" spans="1:23" ht="13.5" customHeight="1" x14ac:dyDescent="0.25">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row>
    <row r="540" spans="1:23" ht="13.5" customHeight="1" x14ac:dyDescent="0.25">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row>
    <row r="541" spans="1:23" ht="13.5" customHeight="1" x14ac:dyDescent="0.25">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row>
    <row r="542" spans="1:23" ht="13.5" customHeight="1" x14ac:dyDescent="0.25">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row>
    <row r="543" spans="1:23" ht="13.5" customHeight="1" x14ac:dyDescent="0.25">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row>
    <row r="544" spans="1:23" ht="13.5" customHeight="1" x14ac:dyDescent="0.25">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row>
    <row r="545" spans="1:23" ht="13.5" customHeight="1" x14ac:dyDescent="0.25">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row>
    <row r="546" spans="1:23" ht="13.5" customHeight="1" x14ac:dyDescent="0.25">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row>
    <row r="547" spans="1:23" ht="13.5" customHeight="1" x14ac:dyDescent="0.25">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row>
    <row r="548" spans="1:23" ht="13.5" customHeight="1" x14ac:dyDescent="0.25">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row>
    <row r="549" spans="1:23" ht="13.5" customHeight="1" x14ac:dyDescent="0.25">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row>
    <row r="550" spans="1:23" ht="13.5" customHeight="1" x14ac:dyDescent="0.25">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row>
    <row r="551" spans="1:23" ht="13.5" customHeight="1" x14ac:dyDescent="0.25">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row>
    <row r="552" spans="1:23" ht="13.5" customHeight="1" x14ac:dyDescent="0.25">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row>
    <row r="553" spans="1:23" ht="13.5" customHeight="1" x14ac:dyDescent="0.25">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row>
    <row r="554" spans="1:23" ht="13.5" customHeight="1" x14ac:dyDescent="0.25">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row>
    <row r="555" spans="1:23" ht="13.5" customHeight="1" x14ac:dyDescent="0.25">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row>
    <row r="556" spans="1:23" ht="13.5" customHeight="1" x14ac:dyDescent="0.25">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row>
    <row r="557" spans="1:23" ht="13.5" customHeight="1" x14ac:dyDescent="0.25">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row>
    <row r="558" spans="1:23" ht="13.5" customHeight="1" x14ac:dyDescent="0.25">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row>
    <row r="559" spans="1:23" ht="13.5" customHeight="1" x14ac:dyDescent="0.25">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row>
    <row r="560" spans="1:23" ht="13.5" customHeight="1" x14ac:dyDescent="0.25">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row>
    <row r="561" spans="1:23" ht="13.5" customHeight="1" x14ac:dyDescent="0.25">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row>
    <row r="562" spans="1:23" ht="13.5" customHeight="1" x14ac:dyDescent="0.25">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row>
    <row r="563" spans="1:23" ht="13.5" customHeight="1" x14ac:dyDescent="0.25">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row>
    <row r="564" spans="1:23" ht="13.5" customHeight="1" x14ac:dyDescent="0.25">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row>
    <row r="565" spans="1:23" ht="13.5" customHeight="1" x14ac:dyDescent="0.25">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row>
    <row r="566" spans="1:23" ht="13.5" customHeight="1" x14ac:dyDescent="0.25">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row>
    <row r="567" spans="1:23" ht="13.5" customHeight="1" x14ac:dyDescent="0.25">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row>
    <row r="568" spans="1:23" ht="13.5" customHeight="1" x14ac:dyDescent="0.25">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row>
    <row r="569" spans="1:23" ht="13.5" customHeight="1" x14ac:dyDescent="0.25">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row>
    <row r="570" spans="1:23" ht="13.5" customHeight="1" x14ac:dyDescent="0.25">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row>
    <row r="571" spans="1:23" ht="13.5" customHeight="1" x14ac:dyDescent="0.25">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row>
    <row r="572" spans="1:23" ht="13.5" customHeight="1" x14ac:dyDescent="0.25">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row>
    <row r="573" spans="1:23" ht="13.5" customHeight="1" x14ac:dyDescent="0.25">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row>
    <row r="574" spans="1:23" ht="13.5" customHeight="1" x14ac:dyDescent="0.25">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row>
    <row r="575" spans="1:23" ht="13.5" customHeight="1" x14ac:dyDescent="0.25">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row>
    <row r="576" spans="1:23" ht="13.5" customHeight="1" x14ac:dyDescent="0.25">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row>
    <row r="577" spans="1:23" ht="13.5" customHeight="1" x14ac:dyDescent="0.25">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row>
    <row r="578" spans="1:23" ht="13.5" customHeight="1" x14ac:dyDescent="0.25">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row>
    <row r="579" spans="1:23" ht="13.5" customHeight="1" x14ac:dyDescent="0.25">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row>
    <row r="580" spans="1:23" ht="13.5" customHeight="1" x14ac:dyDescent="0.25">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row>
    <row r="581" spans="1:23" ht="13.5" customHeight="1" x14ac:dyDescent="0.25">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row>
    <row r="582" spans="1:23" ht="13.5" customHeight="1" x14ac:dyDescent="0.25">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row>
    <row r="583" spans="1:23" ht="13.5" customHeight="1" x14ac:dyDescent="0.25">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row>
    <row r="584" spans="1:23" ht="13.5" customHeight="1" x14ac:dyDescent="0.25">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row>
    <row r="585" spans="1:23" ht="13.5" customHeight="1" x14ac:dyDescent="0.25">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row>
    <row r="586" spans="1:23" ht="13.5" customHeight="1" x14ac:dyDescent="0.25">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row>
    <row r="587" spans="1:23" ht="13.5" customHeight="1" x14ac:dyDescent="0.25">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row>
    <row r="588" spans="1:23" ht="13.5" customHeight="1" x14ac:dyDescent="0.25">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row>
    <row r="589" spans="1:23" ht="13.5" customHeight="1" x14ac:dyDescent="0.25">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row>
    <row r="590" spans="1:23" ht="13.5" customHeight="1" x14ac:dyDescent="0.25">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row>
    <row r="591" spans="1:23" ht="13.5" customHeight="1" x14ac:dyDescent="0.25">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row>
    <row r="592" spans="1:23" ht="13.5" customHeight="1" x14ac:dyDescent="0.25">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row>
    <row r="593" spans="1:23" ht="13.5" customHeight="1" x14ac:dyDescent="0.25">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row>
    <row r="594" spans="1:23" ht="13.5" customHeight="1" x14ac:dyDescent="0.25">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row>
    <row r="595" spans="1:23" ht="13.5" customHeight="1" x14ac:dyDescent="0.25">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row>
    <row r="596" spans="1:23" ht="13.5" customHeight="1" x14ac:dyDescent="0.25">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row>
    <row r="597" spans="1:23" ht="13.5" customHeight="1" x14ac:dyDescent="0.25">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row>
    <row r="598" spans="1:23" ht="13.5" customHeight="1" x14ac:dyDescent="0.25">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row>
    <row r="599" spans="1:23" ht="13.5" customHeight="1" x14ac:dyDescent="0.25">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row>
    <row r="600" spans="1:23" ht="13.5" customHeight="1" x14ac:dyDescent="0.25">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row>
    <row r="601" spans="1:23" ht="13.5" customHeight="1" x14ac:dyDescent="0.25">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row>
    <row r="602" spans="1:23" ht="13.5" customHeight="1" x14ac:dyDescent="0.25">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row>
    <row r="603" spans="1:23" ht="13.5" customHeight="1" x14ac:dyDescent="0.25">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row>
    <row r="604" spans="1:23" ht="13.5" customHeight="1" x14ac:dyDescent="0.25">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row>
    <row r="605" spans="1:23" ht="13.5" customHeight="1" x14ac:dyDescent="0.25">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row>
    <row r="606" spans="1:23" ht="13.5" customHeight="1" x14ac:dyDescent="0.25">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row>
    <row r="607" spans="1:23" ht="13.5" customHeight="1" x14ac:dyDescent="0.25">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row>
    <row r="608" spans="1:23" ht="13.5" customHeight="1" x14ac:dyDescent="0.25">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row>
    <row r="609" spans="1:23" ht="13.5" customHeight="1" x14ac:dyDescent="0.25">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row>
    <row r="610" spans="1:23" ht="13.5" customHeight="1" x14ac:dyDescent="0.25">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row>
    <row r="611" spans="1:23" ht="13.5" customHeight="1" x14ac:dyDescent="0.25">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row>
    <row r="612" spans="1:23" ht="13.5" customHeight="1" x14ac:dyDescent="0.25">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row>
    <row r="613" spans="1:23" ht="13.5" customHeight="1" x14ac:dyDescent="0.25">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row>
    <row r="614" spans="1:23" ht="13.5" customHeight="1" x14ac:dyDescent="0.25">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row>
    <row r="615" spans="1:23" ht="13.5" customHeight="1" x14ac:dyDescent="0.25">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row>
    <row r="616" spans="1:23" ht="13.5" customHeight="1" x14ac:dyDescent="0.25">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row>
    <row r="617" spans="1:23" ht="13.5" customHeight="1" x14ac:dyDescent="0.25">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row>
    <row r="618" spans="1:23" ht="13.5" customHeight="1" x14ac:dyDescent="0.25">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row>
    <row r="619" spans="1:23" ht="13.5" customHeight="1" x14ac:dyDescent="0.25">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row>
    <row r="620" spans="1:23" ht="13.5" customHeight="1" x14ac:dyDescent="0.25">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row>
    <row r="621" spans="1:23" ht="13.5" customHeight="1" x14ac:dyDescent="0.25">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row>
    <row r="622" spans="1:23" ht="13.5" customHeight="1" x14ac:dyDescent="0.25">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row>
    <row r="623" spans="1:23" ht="13.5" customHeight="1" x14ac:dyDescent="0.25">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row>
    <row r="624" spans="1:23" ht="13.5" customHeight="1" x14ac:dyDescent="0.25">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row>
    <row r="625" spans="1:23" ht="13.5" customHeight="1" x14ac:dyDescent="0.25">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row>
    <row r="626" spans="1:23" ht="13.5" customHeight="1" x14ac:dyDescent="0.25">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row>
    <row r="627" spans="1:23" ht="13.5" customHeight="1" x14ac:dyDescent="0.25">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row>
    <row r="628" spans="1:23" ht="13.5" customHeight="1" x14ac:dyDescent="0.25">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row>
    <row r="629" spans="1:23" ht="13.5" customHeight="1" x14ac:dyDescent="0.25">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row>
    <row r="630" spans="1:23" ht="13.5" customHeight="1" x14ac:dyDescent="0.25">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row>
    <row r="631" spans="1:23" ht="13.5" customHeight="1" x14ac:dyDescent="0.25">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row>
    <row r="632" spans="1:23" ht="13.5" customHeight="1" x14ac:dyDescent="0.25">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row>
    <row r="633" spans="1:23" ht="13.5" customHeight="1" x14ac:dyDescent="0.25">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row>
    <row r="634" spans="1:23" ht="13.5" customHeight="1" x14ac:dyDescent="0.25">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row>
    <row r="635" spans="1:23" ht="13.5" customHeight="1" x14ac:dyDescent="0.25">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row>
    <row r="636" spans="1:23" ht="13.5" customHeight="1" x14ac:dyDescent="0.25">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row>
    <row r="637" spans="1:23" ht="13.5" customHeight="1" x14ac:dyDescent="0.25">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row>
    <row r="638" spans="1:23" ht="13.5" customHeight="1" x14ac:dyDescent="0.25">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row>
    <row r="639" spans="1:23" ht="13.5" customHeight="1" x14ac:dyDescent="0.25">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row>
    <row r="640" spans="1:23" ht="13.5" customHeight="1" x14ac:dyDescent="0.25">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row>
    <row r="641" spans="1:23" ht="13.5" customHeight="1" x14ac:dyDescent="0.25">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row>
    <row r="642" spans="1:23" ht="13.5" customHeight="1" x14ac:dyDescent="0.25">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row>
    <row r="643" spans="1:23" ht="13.5" customHeight="1" x14ac:dyDescent="0.25">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row>
    <row r="644" spans="1:23" ht="13.5" customHeight="1" x14ac:dyDescent="0.25">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row>
    <row r="645" spans="1:23" ht="13.5" customHeight="1" x14ac:dyDescent="0.25">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row>
    <row r="646" spans="1:23" ht="13.5" customHeight="1" x14ac:dyDescent="0.25">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row>
    <row r="647" spans="1:23" ht="13.5" customHeight="1" x14ac:dyDescent="0.25">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row>
    <row r="648" spans="1:23" ht="13.5" customHeight="1" x14ac:dyDescent="0.25">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row>
    <row r="649" spans="1:23" ht="13.5" customHeight="1" x14ac:dyDescent="0.25">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row>
    <row r="650" spans="1:23" ht="13.5" customHeight="1" x14ac:dyDescent="0.25">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row>
    <row r="651" spans="1:23" ht="13.5" customHeight="1" x14ac:dyDescent="0.25">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row>
    <row r="652" spans="1:23" ht="13.5" customHeight="1" x14ac:dyDescent="0.25">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row>
    <row r="653" spans="1:23" ht="13.5" customHeight="1" x14ac:dyDescent="0.25">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row>
    <row r="654" spans="1:23" ht="13.5" customHeight="1" x14ac:dyDescent="0.25">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row>
    <row r="655" spans="1:23" ht="13.5" customHeight="1" x14ac:dyDescent="0.25">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row>
    <row r="656" spans="1:23" ht="13.5" customHeight="1" x14ac:dyDescent="0.25">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row>
    <row r="657" spans="1:23" ht="13.5" customHeight="1" x14ac:dyDescent="0.25">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row>
    <row r="658" spans="1:23" ht="13.5" customHeight="1" x14ac:dyDescent="0.25">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row>
    <row r="659" spans="1:23" ht="13.5" customHeight="1" x14ac:dyDescent="0.25">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row>
    <row r="660" spans="1:23" ht="13.5" customHeight="1" x14ac:dyDescent="0.25">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row>
    <row r="661" spans="1:23" ht="13.5" customHeight="1" x14ac:dyDescent="0.25">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row>
    <row r="662" spans="1:23" ht="13.5" customHeight="1" x14ac:dyDescent="0.25">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row>
    <row r="663" spans="1:23" ht="13.5" customHeight="1" x14ac:dyDescent="0.25">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row>
    <row r="664" spans="1:23" ht="13.5" customHeight="1" x14ac:dyDescent="0.25">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row>
    <row r="665" spans="1:23" ht="13.5" customHeight="1" x14ac:dyDescent="0.25">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row>
    <row r="666" spans="1:23" ht="13.5" customHeight="1" x14ac:dyDescent="0.25">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row>
    <row r="667" spans="1:23" ht="13.5" customHeight="1" x14ac:dyDescent="0.25">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row>
    <row r="668" spans="1:23" ht="13.5" customHeight="1" x14ac:dyDescent="0.25">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row>
    <row r="669" spans="1:23" ht="13.5" customHeight="1" x14ac:dyDescent="0.25">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row>
    <row r="670" spans="1:23" ht="13.5" customHeight="1" x14ac:dyDescent="0.25">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row>
    <row r="671" spans="1:23" ht="13.5" customHeight="1" x14ac:dyDescent="0.25">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row>
    <row r="672" spans="1:23" ht="13.5" customHeight="1" x14ac:dyDescent="0.25">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row>
    <row r="673" spans="1:23" ht="13.5" customHeight="1" x14ac:dyDescent="0.25">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row>
    <row r="674" spans="1:23" ht="13.5" customHeight="1" x14ac:dyDescent="0.25">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row>
    <row r="675" spans="1:23" ht="13.5" customHeight="1" x14ac:dyDescent="0.25">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row>
    <row r="676" spans="1:23" ht="13.5" customHeight="1" x14ac:dyDescent="0.25">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row>
    <row r="677" spans="1:23" ht="13.5" customHeight="1" x14ac:dyDescent="0.25">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row>
    <row r="678" spans="1:23" ht="13.5" customHeight="1" x14ac:dyDescent="0.25">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row>
    <row r="679" spans="1:23" ht="13.5" customHeight="1" x14ac:dyDescent="0.25">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row>
    <row r="680" spans="1:23" ht="13.5" customHeight="1" x14ac:dyDescent="0.25">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row>
    <row r="681" spans="1:23" ht="13.5" customHeight="1" x14ac:dyDescent="0.25">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row>
    <row r="682" spans="1:23" ht="13.5" customHeight="1" x14ac:dyDescent="0.25">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row>
    <row r="683" spans="1:23" ht="13.5" customHeight="1" x14ac:dyDescent="0.25">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row>
    <row r="684" spans="1:23" ht="13.5" customHeight="1" x14ac:dyDescent="0.25">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row>
    <row r="685" spans="1:23" ht="13.5" customHeight="1" x14ac:dyDescent="0.25">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row>
    <row r="686" spans="1:23" ht="13.5" customHeight="1" x14ac:dyDescent="0.25">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row>
    <row r="687" spans="1:23" ht="13.5" customHeight="1" x14ac:dyDescent="0.25">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row>
    <row r="688" spans="1:23" ht="13.5" customHeight="1" x14ac:dyDescent="0.25">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row>
    <row r="689" spans="1:23" ht="13.5" customHeight="1" x14ac:dyDescent="0.25">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row>
    <row r="690" spans="1:23" ht="13.5" customHeight="1" x14ac:dyDescent="0.25">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row>
    <row r="691" spans="1:23" ht="13.5" customHeight="1" x14ac:dyDescent="0.25">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row>
    <row r="692" spans="1:23" ht="13.5" customHeight="1" x14ac:dyDescent="0.25">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row>
    <row r="693" spans="1:23" ht="13.5" customHeight="1" x14ac:dyDescent="0.25">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row>
    <row r="694" spans="1:23" ht="13.5" customHeight="1" x14ac:dyDescent="0.25">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row>
    <row r="695" spans="1:23" ht="13.5" customHeight="1" x14ac:dyDescent="0.25">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row>
    <row r="696" spans="1:23" ht="13.5" customHeight="1" x14ac:dyDescent="0.25">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row>
    <row r="697" spans="1:23" ht="13.5" customHeight="1" x14ac:dyDescent="0.25">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row>
    <row r="698" spans="1:23" ht="13.5" customHeight="1" x14ac:dyDescent="0.25">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row>
    <row r="699" spans="1:23" ht="13.5" customHeight="1" x14ac:dyDescent="0.25">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row>
    <row r="700" spans="1:23" ht="13.5" customHeight="1" x14ac:dyDescent="0.25">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row>
    <row r="701" spans="1:23" ht="13.5" customHeight="1" x14ac:dyDescent="0.25">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row>
    <row r="702" spans="1:23" ht="13.5" customHeight="1" x14ac:dyDescent="0.25">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row>
    <row r="703" spans="1:23" ht="13.5" customHeight="1" x14ac:dyDescent="0.25">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row>
    <row r="704" spans="1:23" ht="13.5" customHeight="1" x14ac:dyDescent="0.25">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row>
    <row r="705" spans="1:23" ht="13.5" customHeight="1" x14ac:dyDescent="0.25">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row>
    <row r="706" spans="1:23" ht="13.5" customHeight="1" x14ac:dyDescent="0.25">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row>
    <row r="707" spans="1:23" ht="13.5" customHeight="1" x14ac:dyDescent="0.25">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row>
    <row r="708" spans="1:23" ht="13.5" customHeight="1" x14ac:dyDescent="0.25">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row>
    <row r="709" spans="1:23" ht="13.5" customHeight="1" x14ac:dyDescent="0.25">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row>
    <row r="710" spans="1:23" ht="13.5" customHeight="1" x14ac:dyDescent="0.25">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row>
    <row r="711" spans="1:23" ht="13.5" customHeight="1" x14ac:dyDescent="0.25">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row>
    <row r="712" spans="1:23" ht="13.5" customHeight="1" x14ac:dyDescent="0.25">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row>
    <row r="713" spans="1:23" ht="13.5" customHeight="1" x14ac:dyDescent="0.25">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row>
    <row r="714" spans="1:23" ht="13.5" customHeight="1" x14ac:dyDescent="0.25">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row>
    <row r="715" spans="1:23" ht="13.5" customHeight="1" x14ac:dyDescent="0.25">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row>
    <row r="716" spans="1:23" ht="13.5" customHeight="1" x14ac:dyDescent="0.25">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row>
    <row r="717" spans="1:23" ht="13.5" customHeight="1" x14ac:dyDescent="0.25">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row>
    <row r="718" spans="1:23" ht="13.5" customHeight="1" x14ac:dyDescent="0.25">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row>
    <row r="719" spans="1:23" ht="13.5" customHeight="1" x14ac:dyDescent="0.25">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row>
    <row r="720" spans="1:23" ht="13.5" customHeight="1" x14ac:dyDescent="0.25">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row>
    <row r="721" spans="1:23" ht="13.5" customHeight="1" x14ac:dyDescent="0.25">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row>
    <row r="722" spans="1:23" ht="13.5" customHeight="1" x14ac:dyDescent="0.25">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row>
    <row r="723" spans="1:23" ht="13.5" customHeight="1" x14ac:dyDescent="0.25">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row>
    <row r="724" spans="1:23" ht="13.5" customHeight="1" x14ac:dyDescent="0.25">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row>
    <row r="725" spans="1:23" ht="13.5" customHeight="1" x14ac:dyDescent="0.25">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row>
    <row r="726" spans="1:23" ht="13.5" customHeight="1" x14ac:dyDescent="0.25">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row>
    <row r="727" spans="1:23" ht="13.5" customHeight="1" x14ac:dyDescent="0.25">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row>
    <row r="728" spans="1:23" ht="13.5" customHeight="1" x14ac:dyDescent="0.25">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row>
    <row r="729" spans="1:23" ht="13.5" customHeight="1" x14ac:dyDescent="0.25">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row>
    <row r="730" spans="1:23" ht="13.5" customHeight="1" x14ac:dyDescent="0.25">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row>
    <row r="731" spans="1:23" ht="13.5" customHeight="1" x14ac:dyDescent="0.25">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row>
    <row r="732" spans="1:23" ht="13.5" customHeight="1" x14ac:dyDescent="0.25">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row>
    <row r="733" spans="1:23" ht="13.5" customHeight="1" x14ac:dyDescent="0.25">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row>
    <row r="734" spans="1:23" ht="13.5" customHeight="1" x14ac:dyDescent="0.25">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row>
    <row r="735" spans="1:23" ht="13.5" customHeight="1" x14ac:dyDescent="0.25">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row>
    <row r="736" spans="1:23" ht="13.5" customHeight="1" x14ac:dyDescent="0.25">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row>
    <row r="737" spans="1:23" ht="13.5" customHeight="1" x14ac:dyDescent="0.25">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row>
    <row r="738" spans="1:23" ht="13.5" customHeight="1" x14ac:dyDescent="0.25">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row>
    <row r="739" spans="1:23" ht="13.5" customHeight="1" x14ac:dyDescent="0.25">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row>
    <row r="740" spans="1:23" ht="13.5" customHeight="1" x14ac:dyDescent="0.25">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row>
    <row r="741" spans="1:23" ht="13.5" customHeight="1" x14ac:dyDescent="0.25">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row>
    <row r="742" spans="1:23" ht="13.5" customHeight="1" x14ac:dyDescent="0.25">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row>
    <row r="743" spans="1:23" ht="13.5" customHeight="1" x14ac:dyDescent="0.25">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row>
    <row r="744" spans="1:23" ht="13.5" customHeight="1" x14ac:dyDescent="0.25">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row>
    <row r="745" spans="1:23" ht="13.5" customHeight="1" x14ac:dyDescent="0.25">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row>
    <row r="746" spans="1:23" ht="13.5" customHeight="1" x14ac:dyDescent="0.25">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row>
    <row r="747" spans="1:23" ht="13.5" customHeight="1" x14ac:dyDescent="0.25">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row>
    <row r="748" spans="1:23" ht="13.5" customHeight="1" x14ac:dyDescent="0.25">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row>
    <row r="749" spans="1:23" ht="13.5" customHeight="1" x14ac:dyDescent="0.25">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row>
    <row r="750" spans="1:23" ht="13.5" customHeight="1" x14ac:dyDescent="0.25">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row>
    <row r="751" spans="1:23" ht="13.5" customHeight="1" x14ac:dyDescent="0.25">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row>
    <row r="752" spans="1:23" ht="13.5" customHeight="1" x14ac:dyDescent="0.25">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row>
    <row r="753" spans="1:23" ht="13.5" customHeight="1" x14ac:dyDescent="0.25">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row>
    <row r="754" spans="1:23" ht="13.5" customHeight="1" x14ac:dyDescent="0.25">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row>
    <row r="755" spans="1:23" ht="13.5" customHeight="1" x14ac:dyDescent="0.25">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row>
    <row r="756" spans="1:23" ht="13.5" customHeight="1" x14ac:dyDescent="0.25">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row>
    <row r="757" spans="1:23" ht="13.5" customHeight="1" x14ac:dyDescent="0.25">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row>
    <row r="758" spans="1:23" ht="13.5" customHeight="1" x14ac:dyDescent="0.25">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row>
    <row r="759" spans="1:23" ht="13.5" customHeight="1" x14ac:dyDescent="0.25">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row>
    <row r="760" spans="1:23" ht="13.5" customHeight="1" x14ac:dyDescent="0.25">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row>
    <row r="761" spans="1:23" ht="13.5" customHeight="1" x14ac:dyDescent="0.25">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row>
    <row r="762" spans="1:23" ht="13.5" customHeight="1" x14ac:dyDescent="0.25">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row>
    <row r="763" spans="1:23" ht="13.5" customHeight="1" x14ac:dyDescent="0.25">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row>
    <row r="764" spans="1:23" ht="13.5" customHeight="1" x14ac:dyDescent="0.25">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row>
    <row r="765" spans="1:23" ht="13.5" customHeight="1" x14ac:dyDescent="0.25">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row>
    <row r="766" spans="1:23" ht="13.5" customHeight="1" x14ac:dyDescent="0.25">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row>
    <row r="767" spans="1:23" ht="13.5" customHeight="1" x14ac:dyDescent="0.25">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row>
    <row r="768" spans="1:23" ht="13.5" customHeight="1" x14ac:dyDescent="0.25">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row>
    <row r="769" spans="1:23" ht="13.5" customHeight="1" x14ac:dyDescent="0.25">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row>
    <row r="770" spans="1:23" ht="13.5" customHeight="1" x14ac:dyDescent="0.25">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row>
    <row r="771" spans="1:23" ht="13.5" customHeight="1" x14ac:dyDescent="0.25">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row>
    <row r="772" spans="1:23" ht="13.5" customHeight="1" x14ac:dyDescent="0.25">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row>
    <row r="773" spans="1:23" ht="13.5" customHeight="1" x14ac:dyDescent="0.25">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row>
    <row r="774" spans="1:23" ht="13.5" customHeight="1" x14ac:dyDescent="0.25">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row>
    <row r="775" spans="1:23" ht="13.5" customHeight="1" x14ac:dyDescent="0.25">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row>
    <row r="776" spans="1:23" ht="13.5" customHeight="1" x14ac:dyDescent="0.25">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row>
    <row r="777" spans="1:23" ht="13.5" customHeight="1" x14ac:dyDescent="0.25">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row>
    <row r="778" spans="1:23" ht="13.5" customHeight="1" x14ac:dyDescent="0.25">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row>
    <row r="779" spans="1:23" ht="13.5" customHeight="1" x14ac:dyDescent="0.25">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row>
    <row r="780" spans="1:23" ht="13.5" customHeight="1" x14ac:dyDescent="0.25">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row>
    <row r="781" spans="1:23" ht="13.5" customHeight="1" x14ac:dyDescent="0.25">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row>
    <row r="782" spans="1:23" ht="13.5" customHeight="1" x14ac:dyDescent="0.25">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row>
    <row r="783" spans="1:23" ht="13.5" customHeight="1" x14ac:dyDescent="0.25">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row>
    <row r="784" spans="1:23" ht="13.5" customHeight="1" x14ac:dyDescent="0.25">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row>
    <row r="785" spans="1:23" ht="13.5" customHeight="1" x14ac:dyDescent="0.25">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row>
    <row r="786" spans="1:23" ht="13.5" customHeight="1" x14ac:dyDescent="0.25">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row>
    <row r="787" spans="1:23" ht="13.5" customHeight="1" x14ac:dyDescent="0.25">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row>
    <row r="788" spans="1:23" ht="13.5" customHeight="1" x14ac:dyDescent="0.25">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row>
    <row r="789" spans="1:23" ht="13.5" customHeight="1" x14ac:dyDescent="0.25">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row>
    <row r="790" spans="1:23" ht="13.5" customHeight="1" x14ac:dyDescent="0.25">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row>
    <row r="791" spans="1:23" ht="13.5" customHeight="1" x14ac:dyDescent="0.25">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row>
    <row r="792" spans="1:23" ht="13.5" customHeight="1" x14ac:dyDescent="0.25">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row>
    <row r="793" spans="1:23" ht="13.5" customHeight="1" x14ac:dyDescent="0.25">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row>
    <row r="794" spans="1:23" ht="13.5" customHeight="1" x14ac:dyDescent="0.25">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row>
    <row r="795" spans="1:23" ht="13.5" customHeight="1" x14ac:dyDescent="0.25">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row>
    <row r="796" spans="1:23" ht="13.5" customHeight="1" x14ac:dyDescent="0.25">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row>
    <row r="797" spans="1:23" ht="13.5" customHeight="1" x14ac:dyDescent="0.25">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row>
    <row r="798" spans="1:23" ht="13.5" customHeight="1" x14ac:dyDescent="0.25">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row>
    <row r="799" spans="1:23" ht="13.5" customHeight="1" x14ac:dyDescent="0.25">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row>
    <row r="800" spans="1:23" ht="13.5" customHeight="1" x14ac:dyDescent="0.25">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row>
    <row r="801" spans="1:23" ht="13.5" customHeight="1" x14ac:dyDescent="0.25">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row>
    <row r="802" spans="1:23" ht="13.5" customHeight="1" x14ac:dyDescent="0.25">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row>
    <row r="803" spans="1:23" ht="13.5" customHeight="1" x14ac:dyDescent="0.25">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row>
    <row r="804" spans="1:23" ht="13.5" customHeight="1" x14ac:dyDescent="0.25">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row>
    <row r="805" spans="1:23" ht="13.5" customHeight="1" x14ac:dyDescent="0.25">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row>
    <row r="806" spans="1:23" ht="13.5" customHeight="1" x14ac:dyDescent="0.25">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row>
    <row r="807" spans="1:23" ht="13.5" customHeight="1" x14ac:dyDescent="0.25">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row>
    <row r="808" spans="1:23" ht="13.5" customHeight="1" x14ac:dyDescent="0.25">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row>
    <row r="809" spans="1:23" ht="13.5" customHeight="1" x14ac:dyDescent="0.25">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row>
    <row r="810" spans="1:23" ht="13.5" customHeight="1" x14ac:dyDescent="0.25">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row>
    <row r="811" spans="1:23" ht="13.5" customHeight="1" x14ac:dyDescent="0.25">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row>
    <row r="812" spans="1:23" ht="13.5" customHeight="1" x14ac:dyDescent="0.25">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row>
    <row r="813" spans="1:23" ht="13.5" customHeight="1" x14ac:dyDescent="0.25">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row>
    <row r="814" spans="1:23" ht="13.5" customHeight="1" x14ac:dyDescent="0.25">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row>
    <row r="815" spans="1:23" ht="13.5" customHeight="1" x14ac:dyDescent="0.25">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row>
    <row r="816" spans="1:23" ht="13.5" customHeight="1" x14ac:dyDescent="0.25">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row>
    <row r="817" spans="1:23" ht="13.5" customHeight="1" x14ac:dyDescent="0.25">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row>
    <row r="818" spans="1:23" ht="13.5" customHeight="1" x14ac:dyDescent="0.25">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row>
    <row r="819" spans="1:23" ht="13.5" customHeight="1" x14ac:dyDescent="0.25">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row>
    <row r="820" spans="1:23" ht="13.5" customHeight="1" x14ac:dyDescent="0.25">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row>
    <row r="821" spans="1:23" ht="13.5" customHeight="1" x14ac:dyDescent="0.25">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row>
    <row r="822" spans="1:23" ht="13.5" customHeight="1" x14ac:dyDescent="0.25">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row>
    <row r="823" spans="1:23" ht="13.5" customHeight="1" x14ac:dyDescent="0.25">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row>
    <row r="824" spans="1:23" ht="13.5" customHeight="1" x14ac:dyDescent="0.25">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row>
    <row r="825" spans="1:23" ht="13.5" customHeight="1" x14ac:dyDescent="0.25">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row>
    <row r="826" spans="1:23" ht="13.5" customHeight="1" x14ac:dyDescent="0.25">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row>
    <row r="827" spans="1:23" ht="13.5" customHeight="1" x14ac:dyDescent="0.25">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row>
    <row r="828" spans="1:23" ht="13.5" customHeight="1" x14ac:dyDescent="0.25">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row>
    <row r="829" spans="1:23" ht="13.5" customHeight="1" x14ac:dyDescent="0.25">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row>
    <row r="830" spans="1:23" ht="13.5" customHeight="1" x14ac:dyDescent="0.25">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row>
    <row r="831" spans="1:23" ht="13.5" customHeight="1" x14ac:dyDescent="0.25">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row>
    <row r="832" spans="1:23" ht="13.5" customHeight="1" x14ac:dyDescent="0.25">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row>
    <row r="833" spans="1:23" ht="13.5" customHeight="1" x14ac:dyDescent="0.25">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row>
    <row r="834" spans="1:23" ht="13.5" customHeight="1" x14ac:dyDescent="0.25">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row>
    <row r="835" spans="1:23" ht="13.5" customHeight="1" x14ac:dyDescent="0.25">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row>
    <row r="836" spans="1:23" ht="13.5" customHeight="1" x14ac:dyDescent="0.25">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row>
    <row r="837" spans="1:23" ht="13.5" customHeight="1" x14ac:dyDescent="0.25">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row>
    <row r="838" spans="1:23" ht="13.5" customHeight="1" x14ac:dyDescent="0.25">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row>
    <row r="839" spans="1:23" ht="13.5" customHeight="1" x14ac:dyDescent="0.25">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row>
    <row r="840" spans="1:23" ht="13.5" customHeight="1" x14ac:dyDescent="0.25">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row>
    <row r="841" spans="1:23" ht="13.5" customHeight="1" x14ac:dyDescent="0.25">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row>
    <row r="842" spans="1:23" ht="13.5" customHeight="1" x14ac:dyDescent="0.25">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row>
    <row r="843" spans="1:23" ht="13.5" customHeight="1" x14ac:dyDescent="0.25">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row>
    <row r="844" spans="1:23" ht="13.5" customHeight="1" x14ac:dyDescent="0.25">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row>
    <row r="845" spans="1:23" ht="13.5" customHeight="1" x14ac:dyDescent="0.25">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row>
    <row r="846" spans="1:23" ht="13.5" customHeight="1" x14ac:dyDescent="0.25">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row>
    <row r="847" spans="1:23" ht="13.5" customHeight="1" x14ac:dyDescent="0.25">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row>
    <row r="848" spans="1:23" ht="13.5" customHeight="1" x14ac:dyDescent="0.25">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row>
    <row r="849" spans="1:23" ht="13.5" customHeight="1" x14ac:dyDescent="0.25">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row>
    <row r="850" spans="1:23" ht="13.5" customHeight="1" x14ac:dyDescent="0.25">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row>
    <row r="851" spans="1:23" ht="13.5" customHeight="1" x14ac:dyDescent="0.25">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row>
    <row r="852" spans="1:23" ht="13.5" customHeight="1" x14ac:dyDescent="0.25">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row>
    <row r="853" spans="1:23" ht="13.5" customHeight="1" x14ac:dyDescent="0.25">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row>
    <row r="854" spans="1:23" ht="13.5" customHeight="1" x14ac:dyDescent="0.25">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row>
    <row r="855" spans="1:23" ht="13.5" customHeight="1" x14ac:dyDescent="0.25">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row>
    <row r="856" spans="1:23" ht="13.5" customHeight="1" x14ac:dyDescent="0.25">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row>
    <row r="857" spans="1:23" ht="13.5" customHeight="1" x14ac:dyDescent="0.25">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row>
    <row r="858" spans="1:23" ht="13.5" customHeight="1" x14ac:dyDescent="0.25">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row>
    <row r="859" spans="1:23" ht="13.5" customHeight="1" x14ac:dyDescent="0.25">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row>
    <row r="860" spans="1:23" ht="13.5" customHeight="1" x14ac:dyDescent="0.25">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row>
    <row r="861" spans="1:23" ht="13.5" customHeight="1" x14ac:dyDescent="0.25">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row>
    <row r="862" spans="1:23" ht="13.5" customHeight="1" x14ac:dyDescent="0.25">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row>
    <row r="863" spans="1:23" ht="13.5" customHeight="1" x14ac:dyDescent="0.25">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row>
    <row r="864" spans="1:23" ht="13.5" customHeight="1" x14ac:dyDescent="0.25">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row>
    <row r="865" spans="1:23" ht="13.5" customHeight="1" x14ac:dyDescent="0.25">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row>
    <row r="866" spans="1:23" ht="13.5" customHeight="1" x14ac:dyDescent="0.25">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row>
    <row r="867" spans="1:23" ht="13.5" customHeight="1" x14ac:dyDescent="0.25">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row>
    <row r="868" spans="1:23" ht="13.5" customHeight="1" x14ac:dyDescent="0.25">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row>
    <row r="869" spans="1:23" ht="13.5" customHeight="1" x14ac:dyDescent="0.25">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row>
    <row r="870" spans="1:23" ht="13.5" customHeight="1" x14ac:dyDescent="0.25">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row>
    <row r="871" spans="1:23" ht="13.5" customHeight="1" x14ac:dyDescent="0.25">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row>
    <row r="872" spans="1:23" ht="13.5" customHeight="1" x14ac:dyDescent="0.25">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row>
    <row r="873" spans="1:23" ht="13.5" customHeight="1" x14ac:dyDescent="0.25">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row>
    <row r="874" spans="1:23" ht="13.5" customHeight="1" x14ac:dyDescent="0.25">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row>
    <row r="875" spans="1:23" ht="13.5" customHeight="1" x14ac:dyDescent="0.25">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row>
    <row r="876" spans="1:23" ht="13.5" customHeight="1" x14ac:dyDescent="0.25">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row>
    <row r="877" spans="1:23" ht="13.5" customHeight="1" x14ac:dyDescent="0.25">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row>
    <row r="878" spans="1:23" ht="13.5" customHeight="1" x14ac:dyDescent="0.25">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row>
    <row r="879" spans="1:23" ht="13.5" customHeight="1" x14ac:dyDescent="0.25">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row>
    <row r="880" spans="1:23" ht="13.5" customHeight="1" x14ac:dyDescent="0.25">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row>
    <row r="881" spans="1:23" ht="13.5" customHeight="1" x14ac:dyDescent="0.25">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row>
    <row r="882" spans="1:23" ht="13.5" customHeight="1" x14ac:dyDescent="0.25">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row>
    <row r="883" spans="1:23" ht="13.5" customHeight="1" x14ac:dyDescent="0.25">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row>
    <row r="884" spans="1:23" ht="13.5" customHeight="1" x14ac:dyDescent="0.25">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row>
    <row r="885" spans="1:23" ht="13.5" customHeight="1" x14ac:dyDescent="0.25">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row>
    <row r="886" spans="1:23" ht="13.5" customHeight="1" x14ac:dyDescent="0.25">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row>
    <row r="887" spans="1:23" ht="13.5" customHeight="1" x14ac:dyDescent="0.25">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row>
    <row r="888" spans="1:23" ht="13.5" customHeight="1" x14ac:dyDescent="0.25">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row>
    <row r="889" spans="1:23" ht="13.5" customHeight="1" x14ac:dyDescent="0.25">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row>
    <row r="890" spans="1:23" ht="13.5" customHeight="1" x14ac:dyDescent="0.25">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row>
    <row r="891" spans="1:23" ht="13.5" customHeight="1" x14ac:dyDescent="0.25">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row>
    <row r="892" spans="1:23" ht="13.5" customHeight="1" x14ac:dyDescent="0.25">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row>
    <row r="893" spans="1:23" ht="13.5" customHeight="1" x14ac:dyDescent="0.25">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row>
    <row r="894" spans="1:23" ht="13.5" customHeight="1" x14ac:dyDescent="0.25">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row>
    <row r="895" spans="1:23" ht="13.5" customHeight="1" x14ac:dyDescent="0.25">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row>
    <row r="896" spans="1:23" ht="13.5" customHeight="1" x14ac:dyDescent="0.25">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row>
    <row r="897" spans="1:23" ht="13.5" customHeight="1" x14ac:dyDescent="0.25">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row>
    <row r="898" spans="1:23" ht="13.5" customHeight="1" x14ac:dyDescent="0.25">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row>
    <row r="899" spans="1:23" ht="13.5" customHeight="1" x14ac:dyDescent="0.25">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row>
    <row r="900" spans="1:23" ht="13.5" customHeight="1" x14ac:dyDescent="0.25">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row>
    <row r="901" spans="1:23" ht="13.5" customHeight="1" x14ac:dyDescent="0.25">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row>
    <row r="902" spans="1:23" ht="13.5" customHeight="1" x14ac:dyDescent="0.25">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row>
    <row r="903" spans="1:23" ht="13.5" customHeight="1" x14ac:dyDescent="0.25">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row>
    <row r="904" spans="1:23" ht="13.5" customHeight="1" x14ac:dyDescent="0.25">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row>
    <row r="905" spans="1:23" ht="13.5" customHeight="1" x14ac:dyDescent="0.25">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row>
    <row r="906" spans="1:23" ht="13.5" customHeight="1" x14ac:dyDescent="0.25">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row>
    <row r="907" spans="1:23" ht="13.5" customHeight="1" x14ac:dyDescent="0.25">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row>
    <row r="908" spans="1:23" ht="13.5" customHeight="1" x14ac:dyDescent="0.25">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row>
    <row r="909" spans="1:23" ht="13.5" customHeight="1" x14ac:dyDescent="0.25">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row>
    <row r="910" spans="1:23" ht="13.5" customHeight="1" x14ac:dyDescent="0.25">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row>
    <row r="911" spans="1:23" ht="13.5" customHeight="1" x14ac:dyDescent="0.25">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row>
    <row r="912" spans="1:23" ht="13.5" customHeight="1" x14ac:dyDescent="0.25">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row>
    <row r="913" spans="1:23" ht="13.5" customHeight="1" x14ac:dyDescent="0.25">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row>
    <row r="914" spans="1:23" ht="13.5" customHeight="1" x14ac:dyDescent="0.25">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row>
    <row r="915" spans="1:23" ht="13.5" customHeight="1" x14ac:dyDescent="0.25">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row>
    <row r="916" spans="1:23" ht="13.5" customHeight="1" x14ac:dyDescent="0.25">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row>
    <row r="917" spans="1:23" ht="13.5" customHeight="1" x14ac:dyDescent="0.25">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row>
    <row r="918" spans="1:23" ht="13.5" customHeight="1" x14ac:dyDescent="0.25">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row>
    <row r="919" spans="1:23" ht="13.5" customHeight="1" x14ac:dyDescent="0.25">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row>
    <row r="920" spans="1:23" ht="13.5" customHeight="1" x14ac:dyDescent="0.25">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row>
    <row r="921" spans="1:23" ht="13.5" customHeight="1" x14ac:dyDescent="0.25">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row>
    <row r="922" spans="1:23" ht="13.5" customHeight="1" x14ac:dyDescent="0.25">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row>
    <row r="923" spans="1:23" ht="13.5" customHeight="1" x14ac:dyDescent="0.25">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row>
    <row r="924" spans="1:23" ht="13.5" customHeight="1" x14ac:dyDescent="0.25">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row>
    <row r="925" spans="1:23" ht="13.5" customHeight="1" x14ac:dyDescent="0.25">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row>
    <row r="926" spans="1:23" ht="13.5" customHeight="1" x14ac:dyDescent="0.25">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row>
    <row r="927" spans="1:23" ht="13.5" customHeight="1" x14ac:dyDescent="0.25">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row>
    <row r="928" spans="1:23" ht="13.5" customHeight="1" x14ac:dyDescent="0.25">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row>
    <row r="929" spans="1:23" ht="13.5" customHeight="1" x14ac:dyDescent="0.25">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row>
    <row r="930" spans="1:23" ht="13.5" customHeight="1" x14ac:dyDescent="0.25">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row>
    <row r="931" spans="1:23" ht="13.5" customHeight="1" x14ac:dyDescent="0.25">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row>
    <row r="932" spans="1:23" ht="13.5" customHeight="1" x14ac:dyDescent="0.25">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row>
    <row r="933" spans="1:23" ht="13.5" customHeight="1" x14ac:dyDescent="0.25">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row>
    <row r="934" spans="1:23" ht="13.5" customHeight="1" x14ac:dyDescent="0.25">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row>
    <row r="935" spans="1:23" ht="13.5" customHeight="1" x14ac:dyDescent="0.25">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row>
    <row r="936" spans="1:23" ht="13.5" customHeight="1" x14ac:dyDescent="0.25">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row>
    <row r="937" spans="1:23" ht="13.5" customHeight="1" x14ac:dyDescent="0.25">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row>
    <row r="938" spans="1:23" ht="13.5" customHeight="1" x14ac:dyDescent="0.25">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row>
    <row r="939" spans="1:23" ht="13.5" customHeight="1" x14ac:dyDescent="0.25">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row>
    <row r="940" spans="1:23" ht="13.5" customHeight="1" x14ac:dyDescent="0.25">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row>
    <row r="941" spans="1:23" ht="13.5" customHeight="1" x14ac:dyDescent="0.25">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row>
    <row r="942" spans="1:23" ht="13.5" customHeight="1" x14ac:dyDescent="0.25">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row>
    <row r="943" spans="1:23" ht="13.5" customHeight="1" x14ac:dyDescent="0.25">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row>
    <row r="944" spans="1:23" ht="13.5" customHeight="1" x14ac:dyDescent="0.25">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row>
    <row r="945" spans="1:23" ht="13.5" customHeight="1" x14ac:dyDescent="0.25">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row>
    <row r="946" spans="1:23" ht="13.5" customHeight="1" x14ac:dyDescent="0.25">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row>
    <row r="947" spans="1:23" ht="13.5" customHeight="1" x14ac:dyDescent="0.25">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row>
    <row r="948" spans="1:23" ht="13.5" customHeight="1" x14ac:dyDescent="0.25">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row>
    <row r="949" spans="1:23" ht="13.5" customHeight="1" x14ac:dyDescent="0.25">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row>
    <row r="950" spans="1:23" ht="13.5" customHeight="1" x14ac:dyDescent="0.25">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row>
    <row r="951" spans="1:23" ht="13.5" customHeight="1" x14ac:dyDescent="0.25">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row>
    <row r="952" spans="1:23" ht="13.5" customHeight="1" x14ac:dyDescent="0.25">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row>
    <row r="953" spans="1:23" ht="13.5" customHeight="1" x14ac:dyDescent="0.25">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row>
    <row r="954" spans="1:23" ht="13.5" customHeight="1" x14ac:dyDescent="0.25">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row>
    <row r="955" spans="1:23" ht="13.5" customHeight="1" x14ac:dyDescent="0.25">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row>
    <row r="956" spans="1:23" ht="13.5" customHeight="1" x14ac:dyDescent="0.25">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row>
    <row r="957" spans="1:23" ht="13.5" customHeight="1" x14ac:dyDescent="0.25">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row>
    <row r="958" spans="1:23" ht="13.5" customHeight="1" x14ac:dyDescent="0.25">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row>
    <row r="959" spans="1:23" ht="13.5" customHeight="1" x14ac:dyDescent="0.25">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row>
    <row r="960" spans="1:23" ht="13.5" customHeight="1" x14ac:dyDescent="0.25">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row>
    <row r="961" spans="1:23" ht="13.5" customHeight="1" x14ac:dyDescent="0.25">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row>
    <row r="962" spans="1:23" ht="13.5" customHeight="1" x14ac:dyDescent="0.25">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row>
    <row r="963" spans="1:23" ht="13.5" customHeight="1" x14ac:dyDescent="0.25">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row>
    <row r="964" spans="1:23" ht="13.5" customHeight="1" x14ac:dyDescent="0.25">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row>
    <row r="965" spans="1:23" ht="13.5" customHeight="1" x14ac:dyDescent="0.25">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row>
    <row r="966" spans="1:23" ht="13.5" customHeight="1" x14ac:dyDescent="0.25">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row>
    <row r="967" spans="1:23" ht="13.5" customHeight="1" x14ac:dyDescent="0.25">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row>
    <row r="968" spans="1:23" ht="13.5" customHeight="1" x14ac:dyDescent="0.25">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row>
    <row r="969" spans="1:23" ht="13.5" customHeight="1" x14ac:dyDescent="0.25">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row>
    <row r="970" spans="1:23" ht="13.5" customHeight="1" x14ac:dyDescent="0.25">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row>
    <row r="971" spans="1:23" ht="13.5" customHeight="1" x14ac:dyDescent="0.25">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row>
    <row r="972" spans="1:23" ht="13.5" customHeight="1" x14ac:dyDescent="0.25">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row>
    <row r="973" spans="1:23" ht="13.5" customHeight="1" x14ac:dyDescent="0.25">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row>
    <row r="974" spans="1:23" ht="13.5" customHeight="1" x14ac:dyDescent="0.25">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row>
    <row r="975" spans="1:23" ht="13.5" customHeight="1" x14ac:dyDescent="0.25">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row>
    <row r="976" spans="1:23" ht="13.5" customHeight="1" x14ac:dyDescent="0.25">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row>
    <row r="977" spans="1:23" ht="13.5" customHeight="1" x14ac:dyDescent="0.25">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row>
    <row r="978" spans="1:23" ht="13.5" customHeight="1" x14ac:dyDescent="0.25">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row>
    <row r="979" spans="1:23" ht="13.5" customHeight="1" x14ac:dyDescent="0.25">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row>
    <row r="980" spans="1:23" ht="13.5" customHeight="1" x14ac:dyDescent="0.25">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row>
    <row r="981" spans="1:23" ht="13.5" customHeight="1" x14ac:dyDescent="0.25">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row>
    <row r="982" spans="1:23" ht="13.5" customHeight="1" x14ac:dyDescent="0.25">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row>
    <row r="983" spans="1:23" ht="13.5" customHeight="1" x14ac:dyDescent="0.25">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row>
    <row r="984" spans="1:23" ht="13.5" customHeight="1" x14ac:dyDescent="0.25">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row>
    <row r="985" spans="1:23" ht="13.5" customHeight="1" x14ac:dyDescent="0.25">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row>
    <row r="986" spans="1:23" ht="13.5" customHeight="1" x14ac:dyDescent="0.25">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row>
    <row r="987" spans="1:23" ht="13.5" customHeight="1" x14ac:dyDescent="0.25">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row>
    <row r="988" spans="1:23" ht="13.5" customHeight="1" x14ac:dyDescent="0.25">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row>
    <row r="989" spans="1:23" ht="13.5" customHeight="1" x14ac:dyDescent="0.25">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row>
    <row r="990" spans="1:23" ht="13.5" customHeight="1" x14ac:dyDescent="0.25">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row>
    <row r="991" spans="1:23" ht="13.5" customHeight="1" x14ac:dyDescent="0.25">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row>
    <row r="992" spans="1:23" ht="13.5" customHeight="1" x14ac:dyDescent="0.25">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row>
    <row r="993" spans="1:23" ht="13.5" customHeight="1" x14ac:dyDescent="0.25">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row>
    <row r="994" spans="1:23" ht="13.5" customHeight="1" x14ac:dyDescent="0.25">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row>
    <row r="995" spans="1:23" ht="13.5" customHeight="1" x14ac:dyDescent="0.25">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row>
    <row r="996" spans="1:23" ht="13.5" customHeight="1" x14ac:dyDescent="0.25">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row>
    <row r="997" spans="1:23" ht="13.5" customHeight="1" x14ac:dyDescent="0.25">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row>
    <row r="998" spans="1:23" ht="13.5" customHeight="1" x14ac:dyDescent="0.25">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row>
    <row r="999" spans="1:23" ht="13.5" customHeight="1" x14ac:dyDescent="0.25">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opLeftCell="A25" zoomScale="57" zoomScaleNormal="106" workbookViewId="0">
      <selection activeCell="K12" sqref="K12"/>
    </sheetView>
  </sheetViews>
  <sheetFormatPr defaultColWidth="12.59765625" defaultRowHeight="15" customHeight="1" x14ac:dyDescent="0.25"/>
  <cols>
    <col min="1" max="1" width="5" style="28" customWidth="1"/>
    <col min="2" max="2" width="8" style="182" customWidth="1"/>
    <col min="3" max="3" width="8" style="171" customWidth="1"/>
    <col min="4" max="4" width="30.5" style="171" customWidth="1"/>
    <col min="5" max="9" width="8" style="171" customWidth="1"/>
    <col min="10" max="10" width="10.69921875" style="171" customWidth="1"/>
    <col min="11" max="11" width="80.5" style="171" customWidth="1"/>
    <col min="12" max="14" width="7.59765625" style="171" customWidth="1"/>
    <col min="15" max="15" width="5.09765625" style="171" customWidth="1"/>
    <col min="16" max="27" width="7.59765625" style="171" customWidth="1"/>
    <col min="28" max="16384" width="12.59765625" style="171"/>
  </cols>
  <sheetData>
    <row r="1" spans="1:27" ht="12.75" customHeight="1" x14ac:dyDescent="0.25">
      <c r="B1" s="373" t="s">
        <v>995</v>
      </c>
      <c r="C1" s="372"/>
      <c r="D1" s="372"/>
      <c r="E1" s="372"/>
      <c r="F1" s="372"/>
      <c r="G1" s="372"/>
      <c r="H1" s="372"/>
      <c r="I1" s="372"/>
      <c r="J1" s="372"/>
      <c r="K1" s="170"/>
      <c r="L1" s="170"/>
      <c r="M1" s="170"/>
      <c r="N1" s="170"/>
      <c r="O1" s="170"/>
      <c r="P1" s="170"/>
      <c r="Q1" s="170"/>
      <c r="R1" s="170"/>
      <c r="S1" s="170"/>
      <c r="T1" s="170"/>
      <c r="U1" s="170"/>
      <c r="V1" s="170"/>
      <c r="W1" s="170"/>
      <c r="X1" s="170"/>
      <c r="Y1" s="170"/>
      <c r="Z1" s="170"/>
      <c r="AA1" s="170"/>
    </row>
    <row r="2" spans="1:27" ht="15.6" x14ac:dyDescent="0.25">
      <c r="B2" s="372"/>
      <c r="C2" s="372"/>
      <c r="D2" s="372"/>
      <c r="E2" s="372"/>
      <c r="F2" s="372"/>
      <c r="G2" s="372"/>
      <c r="H2" s="372"/>
      <c r="I2" s="372"/>
      <c r="J2" s="372"/>
      <c r="K2" s="170"/>
      <c r="L2" s="170"/>
      <c r="M2" s="170"/>
      <c r="N2" s="170"/>
      <c r="O2" s="170"/>
      <c r="P2" s="170"/>
      <c r="Q2" s="170"/>
      <c r="R2" s="170"/>
      <c r="S2" s="170"/>
      <c r="T2" s="170"/>
      <c r="U2" s="170"/>
      <c r="V2" s="170"/>
      <c r="W2" s="170"/>
      <c r="X2" s="170"/>
      <c r="Y2" s="170"/>
      <c r="Z2" s="170"/>
      <c r="AA2" s="170"/>
    </row>
    <row r="3" spans="1:27" ht="15.6" x14ac:dyDescent="0.25">
      <c r="B3" s="172"/>
      <c r="C3" s="172"/>
      <c r="D3" s="172"/>
      <c r="E3" s="172"/>
      <c r="F3" s="172"/>
      <c r="G3" s="173"/>
      <c r="H3" s="173"/>
      <c r="I3" s="173"/>
      <c r="J3" s="174"/>
      <c r="K3" s="170" t="s">
        <v>996</v>
      </c>
      <c r="L3" s="170"/>
      <c r="M3" s="170"/>
      <c r="N3" s="170"/>
      <c r="O3" s="170"/>
      <c r="P3" s="170"/>
      <c r="Q3" s="170"/>
      <c r="R3" s="170"/>
      <c r="S3" s="170"/>
      <c r="T3" s="170"/>
      <c r="U3" s="170"/>
      <c r="V3" s="170"/>
      <c r="W3" s="170"/>
      <c r="X3" s="170"/>
      <c r="Y3" s="170"/>
      <c r="Z3" s="170"/>
      <c r="AA3" s="170"/>
    </row>
    <row r="4" spans="1:27" ht="39.75" customHeight="1" x14ac:dyDescent="0.25">
      <c r="B4" s="381"/>
      <c r="C4" s="381"/>
      <c r="D4" s="381"/>
      <c r="E4" s="381"/>
      <c r="F4" s="381"/>
      <c r="G4" s="381"/>
      <c r="H4" s="381"/>
      <c r="I4" s="381"/>
      <c r="J4" s="381"/>
      <c r="K4" s="170"/>
      <c r="L4" s="170"/>
      <c r="M4" s="170"/>
      <c r="N4" s="170"/>
      <c r="O4" s="170"/>
      <c r="P4" s="170"/>
      <c r="Q4" s="170"/>
      <c r="R4" s="170"/>
      <c r="S4" s="170"/>
      <c r="T4" s="170"/>
      <c r="U4" s="170"/>
      <c r="V4" s="170"/>
      <c r="W4" s="170"/>
      <c r="X4" s="170"/>
      <c r="Y4" s="170"/>
      <c r="Z4" s="170"/>
      <c r="AA4" s="170"/>
    </row>
    <row r="5" spans="1:27" ht="15.75" customHeight="1" x14ac:dyDescent="0.25">
      <c r="B5" s="175"/>
      <c r="C5" s="175"/>
      <c r="D5" s="374" t="s">
        <v>317</v>
      </c>
      <c r="E5" s="375"/>
      <c r="F5" s="375"/>
      <c r="G5" s="375"/>
      <c r="H5" s="375"/>
      <c r="I5" s="175"/>
      <c r="J5" s="175"/>
      <c r="K5" s="170"/>
      <c r="L5" s="170"/>
      <c r="M5" s="170"/>
      <c r="N5" s="170"/>
      <c r="O5" s="170"/>
      <c r="P5" s="170"/>
      <c r="Q5" s="170"/>
      <c r="R5" s="170"/>
      <c r="S5" s="170"/>
      <c r="T5" s="170"/>
      <c r="U5" s="170"/>
      <c r="V5" s="170"/>
      <c r="W5" s="170"/>
      <c r="X5" s="170"/>
      <c r="Y5" s="170"/>
      <c r="Z5" s="170"/>
      <c r="AA5" s="170"/>
    </row>
    <row r="6" spans="1:27" ht="15.75" customHeight="1" x14ac:dyDescent="0.25">
      <c r="B6" s="175"/>
      <c r="C6" s="175"/>
      <c r="D6" s="175"/>
      <c r="E6" s="176"/>
      <c r="F6" s="176"/>
      <c r="G6" s="176"/>
      <c r="H6" s="175"/>
      <c r="I6" s="175"/>
      <c r="J6" s="175"/>
      <c r="K6" s="170"/>
      <c r="L6" s="170"/>
      <c r="M6" s="170"/>
      <c r="N6" s="170"/>
      <c r="O6" s="170"/>
      <c r="P6" s="170"/>
      <c r="Q6" s="170"/>
      <c r="R6" s="170"/>
      <c r="S6" s="170"/>
      <c r="T6" s="170"/>
      <c r="U6" s="170"/>
      <c r="V6" s="170"/>
      <c r="W6" s="170"/>
      <c r="X6" s="170"/>
      <c r="Y6" s="170"/>
      <c r="Z6" s="170"/>
      <c r="AA6" s="170"/>
    </row>
    <row r="7" spans="1:27" ht="15.75" customHeight="1" x14ac:dyDescent="0.25">
      <c r="B7" s="175"/>
      <c r="C7" s="175"/>
      <c r="D7" s="175"/>
      <c r="E7" s="376"/>
      <c r="F7" s="377"/>
      <c r="G7" s="377"/>
      <c r="H7" s="175"/>
      <c r="I7" s="175"/>
      <c r="J7" s="175"/>
      <c r="K7" s="170"/>
      <c r="L7" s="170"/>
      <c r="M7" s="170"/>
      <c r="N7" s="170"/>
      <c r="O7" s="170"/>
      <c r="P7" s="170"/>
      <c r="Q7" s="170"/>
      <c r="R7" s="170"/>
      <c r="S7" s="170"/>
      <c r="T7" s="170"/>
      <c r="U7" s="170"/>
      <c r="V7" s="170"/>
      <c r="W7" s="170"/>
      <c r="X7" s="170"/>
      <c r="Y7" s="170"/>
      <c r="Z7" s="170"/>
      <c r="AA7" s="170"/>
    </row>
    <row r="8" spans="1:27" ht="15.75" customHeight="1" x14ac:dyDescent="0.25">
      <c r="B8" s="175"/>
      <c r="C8" s="175"/>
      <c r="D8" s="175"/>
      <c r="E8" s="378" t="s">
        <v>2</v>
      </c>
      <c r="F8" s="375"/>
      <c r="G8" s="375"/>
      <c r="H8" s="175"/>
      <c r="I8" s="175"/>
      <c r="J8" s="175"/>
      <c r="K8" s="170"/>
      <c r="L8" s="170"/>
      <c r="M8" s="170"/>
      <c r="N8" s="170"/>
      <c r="O8" s="170"/>
      <c r="P8" s="170"/>
      <c r="Q8" s="170"/>
      <c r="R8" s="170"/>
      <c r="S8" s="170"/>
      <c r="T8" s="170"/>
      <c r="U8" s="170"/>
      <c r="V8" s="170"/>
      <c r="W8" s="170"/>
      <c r="X8" s="170"/>
      <c r="Y8" s="170"/>
      <c r="Z8" s="170"/>
      <c r="AA8" s="170"/>
    </row>
    <row r="9" spans="1:27" ht="19.2" customHeight="1" x14ac:dyDescent="0.25">
      <c r="B9" s="373" t="s">
        <v>8</v>
      </c>
      <c r="C9" s="372"/>
      <c r="D9" s="372"/>
      <c r="E9" s="372"/>
      <c r="F9" s="372"/>
      <c r="G9" s="372"/>
      <c r="H9" s="372"/>
      <c r="I9" s="372"/>
      <c r="J9" s="372"/>
      <c r="K9" s="170"/>
      <c r="L9" s="170"/>
      <c r="M9" s="170"/>
      <c r="N9" s="170"/>
      <c r="O9" s="170"/>
      <c r="P9" s="170"/>
      <c r="Q9" s="170"/>
      <c r="R9" s="170"/>
      <c r="S9" s="170"/>
      <c r="T9" s="170"/>
      <c r="U9" s="170"/>
      <c r="V9" s="170"/>
      <c r="W9" s="170"/>
      <c r="X9" s="170"/>
      <c r="Y9" s="170"/>
      <c r="Z9" s="170"/>
      <c r="AA9" s="170"/>
    </row>
    <row r="10" spans="1:27" ht="21.75" customHeight="1" x14ac:dyDescent="0.25">
      <c r="A10" s="30"/>
      <c r="B10" s="385" t="s">
        <v>998</v>
      </c>
      <c r="C10" s="385"/>
      <c r="D10" s="385"/>
      <c r="E10" s="385"/>
      <c r="F10" s="385"/>
      <c r="G10" s="385"/>
      <c r="H10" s="385"/>
      <c r="I10" s="385"/>
      <c r="J10" s="385"/>
      <c r="K10" s="180"/>
      <c r="L10" s="170"/>
      <c r="M10" s="170"/>
      <c r="N10" s="170"/>
      <c r="O10" s="170"/>
      <c r="P10" s="170"/>
      <c r="Q10" s="170"/>
      <c r="R10" s="170"/>
      <c r="S10" s="170"/>
      <c r="T10" s="170"/>
      <c r="U10" s="170"/>
      <c r="V10" s="170"/>
      <c r="W10" s="170"/>
      <c r="X10" s="170"/>
      <c r="Y10" s="170"/>
      <c r="Z10" s="170"/>
      <c r="AA10" s="170"/>
    </row>
    <row r="11" spans="1:27" ht="28.2" customHeight="1" x14ac:dyDescent="0.25">
      <c r="A11" s="108"/>
      <c r="B11" s="385"/>
      <c r="C11" s="385"/>
      <c r="D11" s="385"/>
      <c r="E11" s="385"/>
      <c r="F11" s="385"/>
      <c r="G11" s="385"/>
      <c r="H11" s="385"/>
      <c r="I11" s="385"/>
      <c r="J11" s="385"/>
      <c r="K11" s="170"/>
      <c r="L11" s="170"/>
      <c r="M11" s="170"/>
      <c r="N11" s="170"/>
      <c r="O11" s="170"/>
      <c r="P11" s="170"/>
      <c r="Q11" s="170"/>
      <c r="R11" s="170"/>
      <c r="S11" s="170"/>
      <c r="T11" s="170"/>
      <c r="U11" s="170"/>
      <c r="V11" s="170"/>
      <c r="W11" s="170"/>
      <c r="X11" s="170"/>
      <c r="Y11" s="170"/>
      <c r="Z11" s="170"/>
      <c r="AA11" s="170"/>
    </row>
    <row r="12" spans="1:27" ht="15.6" x14ac:dyDescent="0.25">
      <c r="B12" s="172"/>
      <c r="C12" s="172"/>
      <c r="D12" s="172"/>
      <c r="E12" s="379"/>
      <c r="F12" s="380"/>
      <c r="G12" s="380"/>
      <c r="H12" s="172"/>
      <c r="I12" s="172"/>
      <c r="J12" s="172"/>
      <c r="K12" s="170"/>
      <c r="L12" s="170"/>
      <c r="M12" s="170"/>
      <c r="N12" s="170"/>
      <c r="O12" s="170"/>
      <c r="P12" s="170"/>
      <c r="Q12" s="170"/>
      <c r="R12" s="170"/>
      <c r="S12" s="170"/>
      <c r="T12" s="170"/>
      <c r="U12" s="170"/>
      <c r="V12" s="170"/>
      <c r="W12" s="170"/>
      <c r="X12" s="170"/>
      <c r="Y12" s="170"/>
      <c r="Z12" s="170"/>
      <c r="AA12" s="170"/>
    </row>
    <row r="13" spans="1:27" ht="15.6" x14ac:dyDescent="0.25">
      <c r="B13" s="172"/>
      <c r="C13" s="172"/>
      <c r="D13" s="172"/>
      <c r="E13" s="378" t="s">
        <v>318</v>
      </c>
      <c r="F13" s="378"/>
      <c r="G13" s="378"/>
      <c r="H13" s="172"/>
      <c r="I13" s="172"/>
      <c r="J13" s="172"/>
      <c r="K13" s="170"/>
      <c r="L13" s="170"/>
      <c r="M13" s="170"/>
      <c r="N13" s="170"/>
      <c r="O13" s="170"/>
      <c r="P13" s="170"/>
      <c r="Q13" s="170"/>
      <c r="R13" s="170"/>
      <c r="S13" s="170"/>
      <c r="T13" s="170"/>
      <c r="U13" s="170"/>
      <c r="V13" s="170"/>
      <c r="W13" s="170"/>
      <c r="X13" s="170"/>
      <c r="Y13" s="170"/>
      <c r="Z13" s="170"/>
      <c r="AA13" s="170"/>
    </row>
    <row r="14" spans="1:27" ht="5.25" customHeight="1" x14ac:dyDescent="0.25">
      <c r="B14" s="172"/>
      <c r="C14" s="172"/>
      <c r="D14" s="172"/>
      <c r="E14" s="172"/>
      <c r="F14" s="177"/>
      <c r="G14" s="172"/>
      <c r="H14" s="172"/>
      <c r="I14" s="172"/>
      <c r="J14" s="172"/>
      <c r="K14" s="170"/>
      <c r="L14" s="170"/>
      <c r="M14" s="170"/>
      <c r="N14" s="170"/>
      <c r="O14" s="170"/>
      <c r="P14" s="170"/>
      <c r="Q14" s="170"/>
      <c r="R14" s="170"/>
      <c r="S14" s="170"/>
      <c r="T14" s="170"/>
      <c r="U14" s="170"/>
      <c r="V14" s="170"/>
      <c r="W14" s="170"/>
      <c r="X14" s="170"/>
      <c r="Y14" s="170"/>
      <c r="Z14" s="170"/>
      <c r="AA14" s="170"/>
    </row>
    <row r="15" spans="1:27" ht="18" customHeight="1" x14ac:dyDescent="0.25">
      <c r="B15" s="382" t="s">
        <v>999</v>
      </c>
      <c r="C15" s="383"/>
      <c r="D15" s="383"/>
      <c r="E15" s="383"/>
      <c r="F15" s="383"/>
      <c r="G15" s="383"/>
      <c r="H15" s="383"/>
      <c r="I15" s="383"/>
      <c r="J15" s="384"/>
      <c r="K15" s="170"/>
      <c r="L15" s="170"/>
      <c r="M15" s="170"/>
      <c r="N15" s="170"/>
      <c r="O15" s="170"/>
      <c r="P15" s="170"/>
      <c r="Q15" s="170"/>
      <c r="R15" s="170"/>
      <c r="S15" s="170"/>
      <c r="T15" s="170"/>
      <c r="U15" s="170"/>
      <c r="V15" s="170"/>
      <c r="W15" s="170"/>
      <c r="X15" s="170"/>
      <c r="Y15" s="170"/>
      <c r="Z15" s="170"/>
      <c r="AA15" s="170"/>
    </row>
    <row r="16" spans="1:27" ht="15.6" x14ac:dyDescent="0.25">
      <c r="B16" s="172"/>
      <c r="C16" s="371" t="s">
        <v>3</v>
      </c>
      <c r="D16" s="372"/>
      <c r="E16" s="372"/>
      <c r="F16" s="372"/>
      <c r="G16" s="372"/>
      <c r="H16" s="372"/>
      <c r="I16" s="372"/>
      <c r="J16" s="172"/>
      <c r="K16" s="170"/>
      <c r="L16" s="170"/>
      <c r="M16" s="170"/>
      <c r="N16" s="170"/>
      <c r="O16" s="170"/>
      <c r="P16" s="170"/>
      <c r="Q16" s="170"/>
      <c r="R16" s="170"/>
      <c r="S16" s="170"/>
      <c r="T16" s="170"/>
      <c r="U16" s="170"/>
      <c r="V16" s="170"/>
      <c r="W16" s="170"/>
      <c r="X16" s="170"/>
      <c r="Y16" s="170"/>
      <c r="Z16" s="170"/>
      <c r="AA16" s="170"/>
    </row>
    <row r="17" spans="1:27" ht="15.6" x14ac:dyDescent="0.25">
      <c r="B17" s="172"/>
      <c r="C17" s="172"/>
      <c r="D17" s="172"/>
      <c r="E17" s="172"/>
      <c r="F17" s="172"/>
      <c r="G17" s="172"/>
      <c r="H17" s="172"/>
      <c r="I17" s="172"/>
      <c r="J17" s="172"/>
      <c r="K17" s="170"/>
      <c r="L17" s="170"/>
      <c r="M17" s="170"/>
      <c r="N17" s="170"/>
      <c r="O17" s="170"/>
      <c r="P17" s="170"/>
      <c r="Q17" s="170"/>
      <c r="R17" s="170"/>
      <c r="S17" s="170"/>
      <c r="T17" s="170"/>
      <c r="U17" s="170"/>
      <c r="V17" s="170"/>
      <c r="W17" s="170"/>
      <c r="X17" s="170"/>
      <c r="Y17" s="170"/>
      <c r="Z17" s="170"/>
      <c r="AA17" s="170"/>
    </row>
    <row r="18" spans="1:27" ht="15.6" x14ac:dyDescent="0.25">
      <c r="A18" s="28" t="s">
        <v>4</v>
      </c>
      <c r="B18" s="178" t="s">
        <v>46</v>
      </c>
      <c r="C18" s="178"/>
      <c r="D18" s="178"/>
      <c r="E18" s="178"/>
      <c r="F18" s="172"/>
      <c r="G18" s="172"/>
      <c r="H18" s="172"/>
      <c r="I18" s="172"/>
      <c r="J18" s="172"/>
      <c r="K18" s="170"/>
      <c r="L18" s="170"/>
      <c r="M18" s="170"/>
      <c r="N18" s="170"/>
      <c r="O18" s="170"/>
      <c r="P18" s="170"/>
      <c r="Q18" s="170"/>
      <c r="R18" s="170"/>
      <c r="S18" s="170"/>
      <c r="T18" s="170"/>
      <c r="U18" s="170"/>
      <c r="V18" s="170"/>
      <c r="W18" s="170"/>
      <c r="X18" s="170"/>
      <c r="Y18" s="170"/>
      <c r="Z18" s="170"/>
      <c r="AA18" s="170"/>
    </row>
    <row r="19" spans="1:27" ht="47.25" customHeight="1" x14ac:dyDescent="0.25">
      <c r="B19" s="350" t="s">
        <v>1000</v>
      </c>
      <c r="C19" s="351"/>
      <c r="D19" s="351"/>
      <c r="E19" s="351"/>
      <c r="F19" s="351"/>
      <c r="G19" s="351"/>
      <c r="H19" s="351"/>
      <c r="I19" s="351"/>
      <c r="J19" s="352"/>
      <c r="K19" s="179"/>
      <c r="L19" s="180"/>
      <c r="M19" s="180"/>
      <c r="N19" s="180"/>
      <c r="O19" s="180"/>
      <c r="P19" s="180"/>
      <c r="Q19" s="180"/>
      <c r="R19" s="180"/>
      <c r="S19" s="170"/>
      <c r="T19" s="170"/>
      <c r="U19" s="170"/>
      <c r="V19" s="170"/>
      <c r="W19" s="170"/>
      <c r="X19" s="170"/>
      <c r="Y19" s="170"/>
      <c r="Z19" s="170"/>
      <c r="AA19" s="170"/>
    </row>
    <row r="20" spans="1:27" ht="22.5" customHeight="1" x14ac:dyDescent="0.25">
      <c r="A20" s="28" t="s">
        <v>83</v>
      </c>
      <c r="B20" s="370" t="s">
        <v>871</v>
      </c>
      <c r="C20" s="370"/>
      <c r="D20" s="370"/>
      <c r="E20" s="356"/>
      <c r="F20" s="357"/>
      <c r="G20" s="357"/>
      <c r="H20" s="357"/>
      <c r="I20" s="357"/>
      <c r="J20" s="358"/>
      <c r="K20" s="179"/>
      <c r="L20" s="180"/>
      <c r="M20" s="180"/>
      <c r="N20" s="180"/>
      <c r="O20" s="180"/>
      <c r="P20" s="180"/>
      <c r="Q20" s="180"/>
      <c r="R20" s="180"/>
      <c r="S20" s="170"/>
      <c r="T20" s="170"/>
      <c r="U20" s="170"/>
      <c r="V20" s="170"/>
      <c r="W20" s="170"/>
      <c r="X20" s="170"/>
      <c r="Y20" s="170"/>
      <c r="Z20" s="170"/>
      <c r="AA20" s="170"/>
    </row>
    <row r="21" spans="1:27" ht="100.5" customHeight="1" x14ac:dyDescent="0.25">
      <c r="A21" s="28" t="s">
        <v>872</v>
      </c>
      <c r="B21" s="343" t="s">
        <v>923</v>
      </c>
      <c r="C21" s="344"/>
      <c r="D21" s="345"/>
      <c r="E21" s="346" t="s">
        <v>932</v>
      </c>
      <c r="F21" s="347"/>
      <c r="G21" s="347"/>
      <c r="H21" s="347"/>
      <c r="I21" s="347"/>
      <c r="J21" s="348"/>
      <c r="K21" s="179"/>
      <c r="L21" s="180"/>
      <c r="M21" s="180"/>
      <c r="N21" s="180"/>
      <c r="O21" s="180"/>
      <c r="P21" s="180"/>
      <c r="Q21" s="180"/>
      <c r="R21" s="180"/>
      <c r="S21" s="170"/>
      <c r="T21" s="170"/>
      <c r="U21" s="170"/>
      <c r="V21" s="170"/>
      <c r="W21" s="170"/>
      <c r="X21" s="170"/>
      <c r="Y21" s="170"/>
      <c r="Z21" s="170"/>
      <c r="AA21" s="170"/>
    </row>
    <row r="22" spans="1:27" ht="15.6" x14ac:dyDescent="0.25">
      <c r="A22" s="28" t="s">
        <v>84</v>
      </c>
      <c r="B22" s="343" t="s">
        <v>47</v>
      </c>
      <c r="C22" s="344"/>
      <c r="D22" s="345"/>
      <c r="E22" s="356"/>
      <c r="F22" s="357"/>
      <c r="G22" s="357"/>
      <c r="H22" s="357"/>
      <c r="I22" s="357"/>
      <c r="J22" s="358"/>
      <c r="K22" s="180"/>
      <c r="L22" s="180"/>
      <c r="M22" s="180"/>
      <c r="N22" s="180"/>
      <c r="O22" s="180"/>
      <c r="P22" s="180"/>
      <c r="Q22" s="180"/>
      <c r="R22" s="180"/>
      <c r="S22" s="170"/>
      <c r="T22" s="170"/>
      <c r="U22" s="170"/>
      <c r="V22" s="170"/>
      <c r="W22" s="170"/>
      <c r="X22" s="170"/>
      <c r="Y22" s="170"/>
      <c r="Z22" s="170"/>
      <c r="AA22" s="170"/>
    </row>
    <row r="23" spans="1:27" ht="45" customHeight="1" x14ac:dyDescent="0.25">
      <c r="A23" s="28" t="s">
        <v>85</v>
      </c>
      <c r="B23" s="370" t="s">
        <v>9</v>
      </c>
      <c r="C23" s="370"/>
      <c r="D23" s="370"/>
      <c r="E23" s="350" t="s">
        <v>1001</v>
      </c>
      <c r="F23" s="351"/>
      <c r="G23" s="351"/>
      <c r="H23" s="351"/>
      <c r="I23" s="351"/>
      <c r="J23" s="352"/>
      <c r="K23" s="179"/>
      <c r="L23" s="170"/>
      <c r="M23" s="170"/>
      <c r="N23" s="170"/>
      <c r="O23" s="170"/>
      <c r="P23" s="170"/>
      <c r="Q23" s="170"/>
      <c r="R23" s="170"/>
      <c r="S23" s="170"/>
      <c r="T23" s="170"/>
      <c r="U23" s="170"/>
      <c r="V23" s="170"/>
      <c r="W23" s="170"/>
      <c r="X23" s="170"/>
      <c r="Y23" s="170"/>
      <c r="Z23" s="170"/>
      <c r="AA23" s="170"/>
    </row>
    <row r="24" spans="1:27" ht="28.2" customHeight="1" x14ac:dyDescent="0.25">
      <c r="A24" s="28" t="s">
        <v>86</v>
      </c>
      <c r="B24" s="367" t="s">
        <v>10</v>
      </c>
      <c r="C24" s="368"/>
      <c r="D24" s="369"/>
      <c r="E24" s="356"/>
      <c r="F24" s="357"/>
      <c r="G24" s="357"/>
      <c r="H24" s="357"/>
      <c r="I24" s="357"/>
      <c r="J24" s="358"/>
      <c r="K24" s="170"/>
      <c r="L24" s="170"/>
      <c r="M24" s="170"/>
      <c r="N24" s="170"/>
      <c r="O24" s="170"/>
      <c r="P24" s="170"/>
      <c r="Q24" s="170"/>
      <c r="R24" s="170"/>
      <c r="S24" s="170"/>
      <c r="T24" s="170"/>
      <c r="U24" s="170"/>
      <c r="V24" s="170"/>
      <c r="W24" s="170"/>
      <c r="X24" s="170"/>
      <c r="Y24" s="170"/>
      <c r="Z24" s="170"/>
      <c r="AA24" s="170"/>
    </row>
    <row r="25" spans="1:27" ht="27.6" customHeight="1" x14ac:dyDescent="0.25">
      <c r="A25" s="28" t="s">
        <v>218</v>
      </c>
      <c r="B25" s="367" t="s">
        <v>11</v>
      </c>
      <c r="C25" s="368"/>
      <c r="D25" s="369"/>
      <c r="E25" s="356"/>
      <c r="F25" s="357"/>
      <c r="G25" s="357"/>
      <c r="H25" s="357"/>
      <c r="I25" s="357"/>
      <c r="J25" s="358"/>
      <c r="K25" s="170"/>
      <c r="L25" s="170"/>
      <c r="M25" s="170"/>
      <c r="N25" s="170"/>
      <c r="O25" s="170"/>
      <c r="P25" s="170"/>
      <c r="Q25" s="170"/>
      <c r="R25" s="170"/>
      <c r="S25" s="170"/>
      <c r="T25" s="170"/>
      <c r="U25" s="170"/>
      <c r="V25" s="170"/>
      <c r="W25" s="170"/>
      <c r="X25" s="170"/>
      <c r="Y25" s="170"/>
      <c r="Z25" s="170"/>
      <c r="AA25" s="170"/>
    </row>
    <row r="26" spans="1:27" ht="29.4" customHeight="1" x14ac:dyDescent="0.25">
      <c r="A26" s="28" t="s">
        <v>219</v>
      </c>
      <c r="B26" s="367" t="s">
        <v>12</v>
      </c>
      <c r="C26" s="368"/>
      <c r="D26" s="369"/>
      <c r="E26" s="356"/>
      <c r="F26" s="357"/>
      <c r="G26" s="357"/>
      <c r="H26" s="357"/>
      <c r="I26" s="357"/>
      <c r="J26" s="358"/>
      <c r="K26" s="170"/>
      <c r="L26" s="170"/>
      <c r="M26" s="170"/>
      <c r="N26" s="170"/>
      <c r="O26" s="181"/>
      <c r="P26" s="170"/>
      <c r="Q26" s="170"/>
      <c r="R26" s="170"/>
      <c r="S26" s="170"/>
      <c r="T26" s="170"/>
      <c r="U26" s="170"/>
      <c r="V26" s="170"/>
      <c r="W26" s="170"/>
      <c r="X26" s="170"/>
      <c r="Y26" s="170"/>
      <c r="Z26" s="170"/>
      <c r="AA26" s="170"/>
    </row>
    <row r="27" spans="1:27" ht="25.2" customHeight="1" x14ac:dyDescent="0.25">
      <c r="A27" s="28" t="s">
        <v>220</v>
      </c>
      <c r="B27" s="367" t="s">
        <v>13</v>
      </c>
      <c r="C27" s="368"/>
      <c r="D27" s="369"/>
      <c r="E27" s="356"/>
      <c r="F27" s="357"/>
      <c r="G27" s="357"/>
      <c r="H27" s="357"/>
      <c r="I27" s="357"/>
      <c r="J27" s="358"/>
      <c r="K27" s="170"/>
      <c r="L27" s="170"/>
      <c r="M27" s="170"/>
      <c r="N27" s="170"/>
      <c r="O27" s="170"/>
      <c r="P27" s="170"/>
      <c r="Q27" s="170"/>
      <c r="R27" s="170"/>
      <c r="S27" s="170"/>
      <c r="T27" s="170"/>
      <c r="U27" s="170"/>
      <c r="V27" s="170"/>
      <c r="W27" s="170"/>
      <c r="X27" s="170"/>
      <c r="Y27" s="170"/>
      <c r="Z27" s="170"/>
      <c r="AA27" s="170"/>
    </row>
    <row r="28" spans="1:27" ht="25.2" customHeight="1" x14ac:dyDescent="0.25">
      <c r="A28" s="28" t="s">
        <v>221</v>
      </c>
      <c r="B28" s="367" t="s">
        <v>14</v>
      </c>
      <c r="C28" s="368"/>
      <c r="D28" s="369"/>
      <c r="E28" s="356"/>
      <c r="F28" s="357"/>
      <c r="G28" s="357"/>
      <c r="H28" s="357"/>
      <c r="I28" s="357"/>
      <c r="J28" s="358"/>
      <c r="K28" s="170"/>
      <c r="L28" s="170"/>
      <c r="M28" s="170"/>
      <c r="N28" s="170"/>
      <c r="O28" s="170"/>
      <c r="P28" s="170"/>
      <c r="Q28" s="170"/>
      <c r="R28" s="170"/>
      <c r="S28" s="170"/>
      <c r="T28" s="170"/>
      <c r="U28" s="170"/>
      <c r="V28" s="170"/>
      <c r="W28" s="170"/>
      <c r="X28" s="170"/>
      <c r="Y28" s="170"/>
      <c r="Z28" s="170"/>
      <c r="AA28" s="170"/>
    </row>
    <row r="29" spans="1:27" ht="25.2" customHeight="1" x14ac:dyDescent="0.25">
      <c r="A29" s="28" t="s">
        <v>222</v>
      </c>
      <c r="B29" s="367" t="s">
        <v>15</v>
      </c>
      <c r="C29" s="368"/>
      <c r="D29" s="369"/>
      <c r="E29" s="356"/>
      <c r="F29" s="357"/>
      <c r="G29" s="357"/>
      <c r="H29" s="357"/>
      <c r="I29" s="357"/>
      <c r="J29" s="358"/>
      <c r="K29" s="170"/>
      <c r="L29" s="170"/>
      <c r="M29" s="170"/>
      <c r="N29" s="170"/>
      <c r="O29" s="170"/>
      <c r="P29" s="170"/>
      <c r="Q29" s="170"/>
      <c r="R29" s="170"/>
      <c r="S29" s="170"/>
      <c r="T29" s="170"/>
      <c r="U29" s="170"/>
      <c r="V29" s="170"/>
      <c r="W29" s="170"/>
      <c r="X29" s="170"/>
      <c r="Y29" s="170"/>
      <c r="Z29" s="170"/>
      <c r="AA29" s="170"/>
    </row>
    <row r="30" spans="1:27" ht="25.2" customHeight="1" x14ac:dyDescent="0.25">
      <c r="A30" s="28" t="s">
        <v>223</v>
      </c>
      <c r="B30" s="367" t="s">
        <v>16</v>
      </c>
      <c r="C30" s="368"/>
      <c r="D30" s="369"/>
      <c r="E30" s="356"/>
      <c r="F30" s="357"/>
      <c r="G30" s="357"/>
      <c r="H30" s="357"/>
      <c r="I30" s="357"/>
      <c r="J30" s="358"/>
      <c r="K30" s="170"/>
      <c r="L30" s="170"/>
      <c r="M30" s="170"/>
      <c r="N30" s="170"/>
      <c r="O30" s="170"/>
      <c r="P30" s="170"/>
      <c r="Q30" s="170"/>
      <c r="R30" s="170"/>
      <c r="S30" s="170"/>
      <c r="T30" s="170"/>
      <c r="U30" s="170"/>
      <c r="V30" s="170"/>
      <c r="W30" s="170"/>
      <c r="X30" s="170"/>
      <c r="Y30" s="170"/>
      <c r="Z30" s="170"/>
      <c r="AA30" s="170"/>
    </row>
    <row r="31" spans="1:27" ht="25.2" customHeight="1" x14ac:dyDescent="0.25">
      <c r="A31" s="28" t="s">
        <v>224</v>
      </c>
      <c r="B31" s="387" t="s">
        <v>17</v>
      </c>
      <c r="C31" s="387"/>
      <c r="D31" s="387"/>
      <c r="E31" s="356"/>
      <c r="F31" s="357"/>
      <c r="G31" s="357"/>
      <c r="H31" s="357"/>
      <c r="I31" s="357"/>
      <c r="J31" s="358"/>
      <c r="K31" s="170"/>
      <c r="L31" s="170"/>
      <c r="M31" s="181"/>
      <c r="N31" s="170"/>
      <c r="O31" s="170"/>
      <c r="P31" s="170"/>
      <c r="Q31" s="170"/>
      <c r="R31" s="170"/>
      <c r="S31" s="170"/>
      <c r="T31" s="170"/>
      <c r="U31" s="170"/>
      <c r="V31" s="170"/>
      <c r="W31" s="170"/>
      <c r="X31" s="170"/>
      <c r="Y31" s="170"/>
      <c r="Z31" s="170"/>
      <c r="AA31" s="170"/>
    </row>
    <row r="32" spans="1:27" ht="25.2" customHeight="1" x14ac:dyDescent="0.25">
      <c r="A32" s="28" t="s">
        <v>225</v>
      </c>
      <c r="B32" s="367" t="s">
        <v>18</v>
      </c>
      <c r="C32" s="368"/>
      <c r="D32" s="369"/>
      <c r="E32" s="356"/>
      <c r="F32" s="357"/>
      <c r="G32" s="357"/>
      <c r="H32" s="357"/>
      <c r="I32" s="357"/>
      <c r="J32" s="358"/>
      <c r="K32" s="170"/>
      <c r="L32" s="170"/>
      <c r="M32" s="170"/>
      <c r="N32" s="170"/>
      <c r="O32" s="170"/>
      <c r="P32" s="170"/>
      <c r="Q32" s="170"/>
      <c r="R32" s="170"/>
      <c r="S32" s="170"/>
      <c r="T32" s="170"/>
      <c r="U32" s="170"/>
      <c r="V32" s="170"/>
      <c r="W32" s="170"/>
      <c r="X32" s="170"/>
      <c r="Y32" s="170"/>
      <c r="Z32" s="170"/>
      <c r="AA32" s="170"/>
    </row>
    <row r="33" spans="1:27" ht="25.2" customHeight="1" x14ac:dyDescent="0.25">
      <c r="A33" s="28" t="s">
        <v>226</v>
      </c>
      <c r="B33" s="367" t="s">
        <v>19</v>
      </c>
      <c r="C33" s="368"/>
      <c r="D33" s="369"/>
      <c r="E33" s="356"/>
      <c r="F33" s="357"/>
      <c r="G33" s="357"/>
      <c r="H33" s="357"/>
      <c r="I33" s="357"/>
      <c r="J33" s="358"/>
      <c r="K33" s="170"/>
      <c r="L33" s="170"/>
      <c r="M33" s="170"/>
      <c r="N33" s="170"/>
      <c r="O33" s="170"/>
      <c r="P33" s="170"/>
      <c r="Q33" s="170"/>
      <c r="R33" s="170"/>
      <c r="S33" s="170"/>
      <c r="T33" s="170"/>
      <c r="U33" s="170"/>
      <c r="V33" s="170"/>
      <c r="W33" s="170"/>
      <c r="X33" s="170"/>
      <c r="Y33" s="170"/>
      <c r="Z33" s="170"/>
      <c r="AA33" s="170"/>
    </row>
    <row r="34" spans="1:27" ht="28.95" customHeight="1" x14ac:dyDescent="0.25">
      <c r="A34" s="28" t="s">
        <v>650</v>
      </c>
      <c r="B34" s="367" t="s">
        <v>20</v>
      </c>
      <c r="C34" s="368"/>
      <c r="D34" s="369"/>
      <c r="E34" s="356"/>
      <c r="F34" s="357"/>
      <c r="G34" s="357"/>
      <c r="H34" s="357"/>
      <c r="I34" s="357"/>
      <c r="J34" s="358"/>
      <c r="K34" s="170"/>
      <c r="L34" s="170"/>
      <c r="M34" s="170"/>
      <c r="N34" s="170"/>
      <c r="O34" s="181"/>
      <c r="P34" s="170"/>
      <c r="Q34" s="170"/>
      <c r="R34" s="170"/>
      <c r="S34" s="170"/>
      <c r="T34" s="170"/>
      <c r="U34" s="170"/>
      <c r="V34" s="170"/>
      <c r="W34" s="170"/>
      <c r="X34" s="170"/>
      <c r="Y34" s="170"/>
      <c r="Z34" s="170"/>
      <c r="AA34" s="170"/>
    </row>
    <row r="35" spans="1:27" ht="15.6" x14ac:dyDescent="0.25">
      <c r="A35" s="28" t="s">
        <v>924</v>
      </c>
      <c r="B35" s="353" t="s">
        <v>880</v>
      </c>
      <c r="C35" s="354"/>
      <c r="D35" s="355"/>
      <c r="E35" s="356"/>
      <c r="F35" s="357"/>
      <c r="G35" s="357"/>
      <c r="H35" s="357"/>
      <c r="I35" s="357"/>
      <c r="J35" s="358"/>
      <c r="K35" s="180"/>
      <c r="L35" s="170"/>
      <c r="M35" s="170"/>
      <c r="N35" s="170"/>
      <c r="O35" s="181"/>
      <c r="P35" s="170"/>
      <c r="Q35" s="170"/>
      <c r="R35" s="170"/>
      <c r="S35" s="170"/>
      <c r="T35" s="170"/>
      <c r="U35" s="170"/>
      <c r="V35" s="170"/>
      <c r="W35" s="170"/>
      <c r="X35" s="170"/>
      <c r="Y35" s="170"/>
      <c r="Z35" s="170"/>
      <c r="AA35" s="170"/>
    </row>
    <row r="36" spans="1:27" ht="24" customHeight="1" x14ac:dyDescent="0.25">
      <c r="A36" s="28" t="s">
        <v>48</v>
      </c>
      <c r="B36" s="178" t="s">
        <v>21</v>
      </c>
      <c r="C36" s="178"/>
      <c r="D36" s="178"/>
      <c r="E36" s="217"/>
      <c r="F36" s="173"/>
      <c r="G36" s="173"/>
      <c r="H36" s="173"/>
      <c r="I36" s="173"/>
      <c r="J36" s="173"/>
      <c r="K36" s="170"/>
      <c r="L36" s="170"/>
      <c r="M36" s="170"/>
      <c r="N36" s="170"/>
      <c r="O36" s="170"/>
      <c r="P36" s="170"/>
      <c r="Q36" s="170"/>
      <c r="R36" s="170"/>
      <c r="S36" s="170"/>
      <c r="T36" s="170"/>
      <c r="U36" s="170"/>
      <c r="V36" s="170"/>
      <c r="W36" s="170"/>
      <c r="X36" s="170"/>
      <c r="Y36" s="170"/>
      <c r="Z36" s="170"/>
      <c r="AA36" s="170"/>
    </row>
    <row r="37" spans="1:27" ht="47.4" customHeight="1" x14ac:dyDescent="0.25">
      <c r="A37" s="28" t="s">
        <v>49</v>
      </c>
      <c r="B37" s="388" t="s">
        <v>22</v>
      </c>
      <c r="C37" s="388"/>
      <c r="D37" s="388"/>
      <c r="E37" s="389"/>
      <c r="F37" s="389"/>
      <c r="G37" s="389"/>
      <c r="H37" s="389"/>
      <c r="I37" s="389"/>
      <c r="J37" s="389"/>
      <c r="K37" s="170"/>
      <c r="L37" s="170"/>
      <c r="M37" s="170"/>
      <c r="N37" s="170"/>
      <c r="O37" s="170"/>
      <c r="P37" s="170"/>
      <c r="Q37" s="170"/>
      <c r="R37" s="170"/>
      <c r="S37" s="170"/>
      <c r="T37" s="170"/>
      <c r="U37" s="170"/>
      <c r="V37" s="170"/>
      <c r="W37" s="170"/>
      <c r="X37" s="170"/>
      <c r="Y37" s="170"/>
      <c r="Z37" s="170"/>
      <c r="AA37" s="170"/>
    </row>
    <row r="38" spans="1:27" ht="15.6" customHeight="1" x14ac:dyDescent="0.25">
      <c r="A38" s="386" t="s">
        <v>87</v>
      </c>
      <c r="B38" s="390" t="s">
        <v>23</v>
      </c>
      <c r="C38" s="391"/>
      <c r="D38" s="392"/>
      <c r="E38" s="359" t="s">
        <v>24</v>
      </c>
      <c r="F38" s="360"/>
      <c r="G38" s="360"/>
      <c r="H38" s="360"/>
      <c r="I38" s="360"/>
      <c r="J38" s="256"/>
      <c r="K38" s="170"/>
      <c r="L38" s="170"/>
      <c r="M38" s="170"/>
      <c r="N38" s="170"/>
      <c r="O38" s="170"/>
      <c r="P38" s="170"/>
      <c r="Q38" s="170"/>
      <c r="R38" s="170"/>
      <c r="S38" s="170"/>
      <c r="T38" s="170"/>
      <c r="U38" s="170"/>
      <c r="V38" s="170"/>
      <c r="W38" s="170"/>
      <c r="X38" s="170"/>
      <c r="Y38" s="170"/>
      <c r="Z38" s="170"/>
      <c r="AA38" s="170"/>
    </row>
    <row r="39" spans="1:27" ht="15.6" customHeight="1" x14ac:dyDescent="0.25">
      <c r="A39" s="386"/>
      <c r="B39" s="393"/>
      <c r="C39" s="394"/>
      <c r="D39" s="395"/>
      <c r="E39" s="399" t="s">
        <v>25</v>
      </c>
      <c r="F39" s="400"/>
      <c r="G39" s="400"/>
      <c r="H39" s="400"/>
      <c r="I39" s="400"/>
      <c r="J39" s="401"/>
      <c r="K39" s="170"/>
      <c r="L39" s="170"/>
      <c r="M39" s="170"/>
      <c r="N39" s="170"/>
      <c r="O39" s="170"/>
      <c r="P39" s="170"/>
      <c r="Q39" s="170"/>
      <c r="R39" s="170"/>
      <c r="S39" s="170"/>
      <c r="T39" s="170"/>
      <c r="U39" s="170"/>
      <c r="V39" s="170"/>
      <c r="W39" s="170"/>
      <c r="X39" s="170"/>
      <c r="Y39" s="170"/>
      <c r="Z39" s="170"/>
      <c r="AA39" s="170"/>
    </row>
    <row r="40" spans="1:27" ht="62.25" customHeight="1" x14ac:dyDescent="0.25">
      <c r="A40" s="386"/>
      <c r="B40" s="396"/>
      <c r="C40" s="397"/>
      <c r="D40" s="398"/>
      <c r="E40" s="356"/>
      <c r="F40" s="357"/>
      <c r="G40" s="357"/>
      <c r="H40" s="357"/>
      <c r="I40" s="357"/>
      <c r="J40" s="358"/>
      <c r="K40" s="170"/>
      <c r="L40" s="170"/>
      <c r="M40" s="170"/>
      <c r="N40" s="170"/>
      <c r="O40" s="170"/>
      <c r="P40" s="170"/>
      <c r="Q40" s="170"/>
      <c r="R40" s="170"/>
      <c r="S40" s="170"/>
      <c r="T40" s="170"/>
      <c r="U40" s="170"/>
      <c r="V40" s="170"/>
      <c r="W40" s="170"/>
      <c r="X40" s="170"/>
      <c r="Y40" s="170"/>
      <c r="Z40" s="170"/>
      <c r="AA40" s="170"/>
    </row>
    <row r="41" spans="1:27" ht="29.25" customHeight="1" x14ac:dyDescent="0.25">
      <c r="A41" s="28" t="s">
        <v>50</v>
      </c>
      <c r="B41" s="362" t="s">
        <v>139</v>
      </c>
      <c r="C41" s="363"/>
      <c r="D41" s="364"/>
      <c r="E41" s="365"/>
      <c r="F41" s="365"/>
      <c r="G41" s="365"/>
      <c r="H41" s="365"/>
      <c r="I41" s="365"/>
      <c r="J41" s="365"/>
      <c r="K41" s="170"/>
      <c r="L41" s="170"/>
      <c r="M41" s="170"/>
      <c r="N41" s="170"/>
      <c r="O41" s="170"/>
      <c r="P41" s="170"/>
      <c r="Q41" s="170"/>
      <c r="R41" s="170"/>
      <c r="S41" s="170"/>
      <c r="T41" s="170"/>
      <c r="U41" s="170"/>
      <c r="V41" s="170"/>
      <c r="W41" s="170"/>
      <c r="X41" s="170"/>
      <c r="Y41" s="170"/>
      <c r="Z41" s="170"/>
      <c r="AA41" s="170"/>
    </row>
    <row r="42" spans="1:27" ht="39.75" customHeight="1" x14ac:dyDescent="0.25">
      <c r="A42" s="28" t="s">
        <v>51</v>
      </c>
      <c r="B42" s="366" t="s">
        <v>44</v>
      </c>
      <c r="C42" s="366"/>
      <c r="D42" s="366"/>
      <c r="E42" s="356"/>
      <c r="F42" s="357"/>
      <c r="G42" s="357"/>
      <c r="H42" s="357"/>
      <c r="I42" s="357"/>
      <c r="J42" s="358"/>
      <c r="K42" s="170"/>
      <c r="L42" s="170"/>
      <c r="M42" s="170"/>
      <c r="N42" s="170"/>
      <c r="O42" s="170"/>
      <c r="P42" s="170"/>
      <c r="Q42" s="170"/>
      <c r="R42" s="170"/>
      <c r="S42" s="170"/>
      <c r="T42" s="170"/>
      <c r="U42" s="170"/>
      <c r="V42" s="170"/>
      <c r="W42" s="170"/>
      <c r="X42" s="170"/>
      <c r="Y42" s="170"/>
      <c r="Z42" s="170"/>
      <c r="AA42" s="170"/>
    </row>
    <row r="43" spans="1:27" ht="35.4" customHeight="1" x14ac:dyDescent="0.25">
      <c r="A43" s="28" t="s">
        <v>88</v>
      </c>
      <c r="B43" s="359" t="s">
        <v>241</v>
      </c>
      <c r="C43" s="360"/>
      <c r="D43" s="361"/>
      <c r="E43" s="356"/>
      <c r="F43" s="357"/>
      <c r="G43" s="357"/>
      <c r="H43" s="357"/>
      <c r="I43" s="357"/>
      <c r="J43" s="358"/>
      <c r="K43" s="170"/>
      <c r="L43" s="170"/>
      <c r="M43" s="170"/>
      <c r="N43" s="170"/>
      <c r="O43" s="170"/>
      <c r="P43" s="170"/>
      <c r="Q43" s="170"/>
      <c r="R43" s="170"/>
      <c r="S43" s="170"/>
      <c r="T43" s="170"/>
      <c r="U43" s="170"/>
      <c r="V43" s="170"/>
      <c r="W43" s="170"/>
      <c r="X43" s="170"/>
      <c r="Y43" s="170"/>
      <c r="Z43" s="170"/>
      <c r="AA43" s="170"/>
    </row>
    <row r="44" spans="1:27" ht="27" customHeight="1" x14ac:dyDescent="0.25">
      <c r="A44" s="28" t="s">
        <v>227</v>
      </c>
      <c r="B44" s="359" t="s">
        <v>242</v>
      </c>
      <c r="C44" s="360"/>
      <c r="D44" s="361"/>
      <c r="E44" s="356"/>
      <c r="F44" s="357"/>
      <c r="G44" s="357"/>
      <c r="H44" s="357"/>
      <c r="I44" s="357"/>
      <c r="J44" s="358"/>
      <c r="K44" s="170"/>
      <c r="L44" s="170"/>
      <c r="M44" s="170"/>
      <c r="N44" s="170"/>
      <c r="O44" s="170"/>
      <c r="P44" s="170"/>
      <c r="Q44" s="170"/>
      <c r="R44" s="170"/>
      <c r="S44" s="170"/>
      <c r="T44" s="170"/>
      <c r="U44" s="170"/>
      <c r="V44" s="170"/>
      <c r="W44" s="170"/>
      <c r="X44" s="170"/>
      <c r="Y44" s="170"/>
      <c r="Z44" s="170"/>
      <c r="AA44" s="170"/>
    </row>
    <row r="45" spans="1:27" ht="15.6" x14ac:dyDescent="0.25">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row>
    <row r="46" spans="1:27" ht="28.5" customHeight="1" x14ac:dyDescent="0.25">
      <c r="B46" s="349" t="s">
        <v>883</v>
      </c>
      <c r="C46" s="349"/>
      <c r="D46" s="349"/>
      <c r="E46" s="349"/>
      <c r="F46" s="349"/>
      <c r="G46" s="349"/>
      <c r="H46" s="349"/>
      <c r="I46" s="349"/>
      <c r="J46" s="349"/>
      <c r="K46" s="170"/>
      <c r="L46" s="170"/>
      <c r="M46" s="170"/>
      <c r="N46" s="170"/>
      <c r="O46" s="170"/>
      <c r="P46" s="170"/>
      <c r="Q46" s="170"/>
      <c r="R46" s="170"/>
      <c r="S46" s="170"/>
      <c r="T46" s="170"/>
      <c r="U46" s="170"/>
      <c r="V46" s="170"/>
      <c r="W46" s="170"/>
      <c r="X46" s="170"/>
      <c r="Y46" s="170"/>
      <c r="Z46" s="170"/>
      <c r="AA46" s="170"/>
    </row>
    <row r="47" spans="1:27" ht="15.6" x14ac:dyDescent="0.25">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row>
    <row r="48" spans="1:27" ht="15.6" x14ac:dyDescent="0.25">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row>
    <row r="49" spans="2:27" ht="15.6" x14ac:dyDescent="0.25">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row>
    <row r="50" spans="2:27" ht="10.95" customHeight="1" x14ac:dyDescent="0.25">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row>
    <row r="51" spans="2:27" ht="15.6" x14ac:dyDescent="0.25">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row>
    <row r="52" spans="2:27" ht="15.6" x14ac:dyDescent="0.25">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row>
    <row r="53" spans="2:27" ht="15.6" x14ac:dyDescent="0.25">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row>
    <row r="54" spans="2:27" ht="15.6" x14ac:dyDescent="0.25">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row>
    <row r="55" spans="2:27" ht="15.6" x14ac:dyDescent="0.25">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row>
    <row r="56" spans="2:27" ht="15.6" x14ac:dyDescent="0.25">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row>
    <row r="57" spans="2:27" ht="15.6" x14ac:dyDescent="0.25">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row>
    <row r="58" spans="2:27" ht="15.6" x14ac:dyDescent="0.25">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row>
    <row r="59" spans="2:27" ht="15.6" x14ac:dyDescent="0.2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row>
    <row r="60" spans="2:27" ht="15.6" x14ac:dyDescent="0.25">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row>
    <row r="61" spans="2:27" ht="15.6" x14ac:dyDescent="0.25">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row>
    <row r="62" spans="2:27" ht="15.6" x14ac:dyDescent="0.25">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row>
    <row r="63" spans="2:27" ht="15.6" x14ac:dyDescent="0.25">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row>
    <row r="64" spans="2:27" ht="15.6" x14ac:dyDescent="0.25">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row>
    <row r="65" spans="2:27" ht="15.6" x14ac:dyDescent="0.25">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row>
    <row r="66" spans="2:27" ht="15.6" x14ac:dyDescent="0.25">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row>
    <row r="67" spans="2:27" ht="15.6" x14ac:dyDescent="0.25">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row>
    <row r="68" spans="2:27" ht="15.6" x14ac:dyDescent="0.25">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row>
    <row r="69" spans="2:27" ht="15.6" x14ac:dyDescent="0.25">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row>
    <row r="70" spans="2:27" ht="15.6" x14ac:dyDescent="0.25">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row>
    <row r="71" spans="2:27" ht="15.6" x14ac:dyDescent="0.25">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row>
    <row r="72" spans="2:27" ht="15.6" x14ac:dyDescent="0.25">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row>
    <row r="73" spans="2:27" ht="15.6" x14ac:dyDescent="0.25">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2:27" ht="15.6" x14ac:dyDescent="0.25">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row>
    <row r="75" spans="2:27" ht="15.6" x14ac:dyDescent="0.25">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row>
    <row r="76" spans="2:27" ht="15.6" x14ac:dyDescent="0.25">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2:27" ht="15.6" x14ac:dyDescent="0.25">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row>
    <row r="78" spans="2:27" ht="15.6" x14ac:dyDescent="0.25">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row>
    <row r="79" spans="2:27" ht="15.6" x14ac:dyDescent="0.25">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row>
    <row r="80" spans="2:27" ht="15.6" x14ac:dyDescent="0.25">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row>
    <row r="81" spans="2:27" ht="15.6" x14ac:dyDescent="0.25">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row>
    <row r="82" spans="2:27" ht="15.6" x14ac:dyDescent="0.25">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row>
    <row r="83" spans="2:27" ht="15.6" x14ac:dyDescent="0.25">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row>
    <row r="84" spans="2:27" ht="15.6" x14ac:dyDescent="0.25">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row>
    <row r="85" spans="2:27" ht="15.6" x14ac:dyDescent="0.25">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row>
    <row r="86" spans="2:27" ht="15.6" x14ac:dyDescent="0.25">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row>
    <row r="87" spans="2:27" ht="15.6" x14ac:dyDescent="0.25">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row>
    <row r="88" spans="2:27" ht="15.6" x14ac:dyDescent="0.25">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row>
    <row r="89" spans="2:27" ht="15.6" x14ac:dyDescent="0.25">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row>
    <row r="90" spans="2:27" ht="15.6" x14ac:dyDescent="0.25">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row>
    <row r="91" spans="2:27" ht="15.6" x14ac:dyDescent="0.25">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row>
    <row r="92" spans="2:27" ht="15.6" x14ac:dyDescent="0.25">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row>
    <row r="93" spans="2:27" ht="15.6" x14ac:dyDescent="0.25">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row>
    <row r="94" spans="2:27" ht="15.6" x14ac:dyDescent="0.25">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row>
    <row r="95" spans="2:27" ht="15.6" x14ac:dyDescent="0.25">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row>
    <row r="96" spans="2:27" ht="15.6" x14ac:dyDescent="0.25">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row>
    <row r="97" spans="2:27" ht="15.6" x14ac:dyDescent="0.25">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row>
    <row r="98" spans="2:27" ht="15.6" x14ac:dyDescent="0.25">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row>
    <row r="99" spans="2:27" ht="15.6" x14ac:dyDescent="0.25">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row>
    <row r="100" spans="2:27" ht="15.6" x14ac:dyDescent="0.25">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row>
    <row r="101" spans="2:27" ht="15.6" x14ac:dyDescent="0.25">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row>
    <row r="102" spans="2:27" ht="15.6" x14ac:dyDescent="0.25">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row>
    <row r="103" spans="2:27" ht="15.6" x14ac:dyDescent="0.25">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row>
    <row r="104" spans="2:27" ht="15.6" x14ac:dyDescent="0.25">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row>
    <row r="105" spans="2:27" ht="15.6" x14ac:dyDescent="0.25">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row>
    <row r="106" spans="2:27" ht="15.6" x14ac:dyDescent="0.25">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row>
    <row r="107" spans="2:27" ht="15.6" x14ac:dyDescent="0.25">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row>
    <row r="108" spans="2:27" ht="15.6" x14ac:dyDescent="0.25">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row>
    <row r="109" spans="2:27" ht="15.6" x14ac:dyDescent="0.25">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row>
    <row r="110" spans="2:27" ht="15.6" x14ac:dyDescent="0.25">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row>
    <row r="111" spans="2:27" ht="15.6" x14ac:dyDescent="0.25">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row>
    <row r="112" spans="2:27" ht="15.6" x14ac:dyDescent="0.25">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row>
    <row r="113" spans="2:27" ht="15.6" x14ac:dyDescent="0.25">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row>
    <row r="114" spans="2:27" ht="15.6" x14ac:dyDescent="0.25">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row>
    <row r="115" spans="2:27" ht="15.6" x14ac:dyDescent="0.25">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row>
    <row r="116" spans="2:27" ht="15.6" x14ac:dyDescent="0.25">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row>
    <row r="117" spans="2:27" ht="15.6" x14ac:dyDescent="0.25">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row>
    <row r="118" spans="2:27" ht="15.6" x14ac:dyDescent="0.25">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row>
    <row r="119" spans="2:27" ht="15.6" x14ac:dyDescent="0.25">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row>
    <row r="120" spans="2:27" ht="15.6" x14ac:dyDescent="0.25">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row>
    <row r="121" spans="2:27" ht="15.6" x14ac:dyDescent="0.25">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row>
    <row r="122" spans="2:27" ht="15.6" x14ac:dyDescent="0.25">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row>
    <row r="123" spans="2:27" ht="15.6" x14ac:dyDescent="0.25">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row>
    <row r="124" spans="2:27" ht="15.6" x14ac:dyDescent="0.25">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row>
    <row r="125" spans="2:27" ht="15.6" x14ac:dyDescent="0.25">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row>
    <row r="126" spans="2:27" ht="15.6" x14ac:dyDescent="0.25">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row>
    <row r="127" spans="2:27" ht="15.6" x14ac:dyDescent="0.25">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row>
    <row r="128" spans="2:27" ht="15.6" x14ac:dyDescent="0.25">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row>
    <row r="129" spans="2:27" ht="15.6" x14ac:dyDescent="0.25">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row>
    <row r="130" spans="2:27" ht="15.6" x14ac:dyDescent="0.25">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row>
    <row r="131" spans="2:27" ht="15.6" x14ac:dyDescent="0.25">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row>
    <row r="132" spans="2:27" ht="15.6" x14ac:dyDescent="0.25">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row>
    <row r="133" spans="2:27" ht="15.6" x14ac:dyDescent="0.25">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row>
    <row r="134" spans="2:27" ht="15.6" x14ac:dyDescent="0.25">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row>
    <row r="135" spans="2:27" ht="15.6" x14ac:dyDescent="0.25">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row>
    <row r="136" spans="2:27" ht="15.6" x14ac:dyDescent="0.25">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row>
    <row r="137" spans="2:27" ht="15.6" x14ac:dyDescent="0.25">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row>
    <row r="138" spans="2:27" ht="15.6" x14ac:dyDescent="0.25">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row>
    <row r="139" spans="2:27" ht="15.6" x14ac:dyDescent="0.25">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row>
    <row r="140" spans="2:27" ht="15.6" x14ac:dyDescent="0.25">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row>
    <row r="141" spans="2:27" ht="15.6" x14ac:dyDescent="0.25">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row>
    <row r="142" spans="2:27" ht="15.6" x14ac:dyDescent="0.25">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row>
    <row r="143" spans="2:27" ht="15.6" x14ac:dyDescent="0.25">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row>
    <row r="144" spans="2:27" ht="15.6" x14ac:dyDescent="0.25">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row>
    <row r="145" spans="2:27" ht="15.6" x14ac:dyDescent="0.25">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row>
    <row r="146" spans="2:27" ht="15.6" x14ac:dyDescent="0.25">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row>
    <row r="147" spans="2:27" ht="15.6" x14ac:dyDescent="0.25">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row>
    <row r="148" spans="2:27" ht="15.6" x14ac:dyDescent="0.25">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row>
    <row r="149" spans="2:27" ht="15.6" x14ac:dyDescent="0.25">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row>
    <row r="150" spans="2:27" ht="15.6" x14ac:dyDescent="0.25">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row>
    <row r="151" spans="2:27" ht="15.6" x14ac:dyDescent="0.25">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row>
    <row r="152" spans="2:27" ht="15.6" x14ac:dyDescent="0.25">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row>
    <row r="153" spans="2:27" ht="15.6" x14ac:dyDescent="0.25">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row>
    <row r="154" spans="2:27" ht="15.6" x14ac:dyDescent="0.25">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row>
    <row r="155" spans="2:27" ht="15.6" x14ac:dyDescent="0.25">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row>
    <row r="156" spans="2:27" ht="15.6" x14ac:dyDescent="0.25">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row>
    <row r="157" spans="2:27" ht="15.6" x14ac:dyDescent="0.25">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row>
    <row r="158" spans="2:27" ht="15.6" x14ac:dyDescent="0.25">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row>
    <row r="159" spans="2:27" ht="15.6" x14ac:dyDescent="0.25">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row>
    <row r="160" spans="2:27" ht="15.6" x14ac:dyDescent="0.25">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row>
    <row r="161" spans="2:27" ht="15.6" x14ac:dyDescent="0.25">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row>
    <row r="162" spans="2:27" ht="15.6" x14ac:dyDescent="0.25">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row>
    <row r="163" spans="2:27" ht="15.6" x14ac:dyDescent="0.25">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row>
    <row r="164" spans="2:27" ht="15.6" x14ac:dyDescent="0.25">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row>
    <row r="165" spans="2:27" ht="15.6" x14ac:dyDescent="0.25">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row>
    <row r="166" spans="2:27" ht="15.6" x14ac:dyDescent="0.25">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row>
    <row r="167" spans="2:27" ht="15.6" x14ac:dyDescent="0.25">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row>
    <row r="168" spans="2:27" ht="15.6" x14ac:dyDescent="0.25">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row>
    <row r="169" spans="2:27" ht="15.6" x14ac:dyDescent="0.25">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row>
    <row r="170" spans="2:27" ht="15.6" x14ac:dyDescent="0.25">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row>
    <row r="171" spans="2:27" ht="15.6" x14ac:dyDescent="0.25">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row>
    <row r="172" spans="2:27" ht="15.6" x14ac:dyDescent="0.25">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row>
    <row r="173" spans="2:27" ht="15.6" x14ac:dyDescent="0.25">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row>
    <row r="174" spans="2:27" ht="15.6" x14ac:dyDescent="0.25">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row>
    <row r="175" spans="2:27" ht="15.6" x14ac:dyDescent="0.25">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row>
    <row r="176" spans="2:27" ht="15.6" x14ac:dyDescent="0.25">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row>
    <row r="177" spans="2:27" ht="15.6" x14ac:dyDescent="0.25">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row>
    <row r="178" spans="2:27" ht="15.6" x14ac:dyDescent="0.25">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row>
    <row r="179" spans="2:27" ht="15.6" x14ac:dyDescent="0.25">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row>
    <row r="180" spans="2:27" ht="15.6" x14ac:dyDescent="0.25">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row>
    <row r="181" spans="2:27" ht="15.6" x14ac:dyDescent="0.25">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row>
    <row r="182" spans="2:27" ht="15.6" x14ac:dyDescent="0.25">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row>
    <row r="183" spans="2:27" ht="15.6" x14ac:dyDescent="0.25">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row>
    <row r="184" spans="2:27" ht="15.6" x14ac:dyDescent="0.25">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row>
    <row r="185" spans="2:27" ht="15.6" x14ac:dyDescent="0.25">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row>
    <row r="186" spans="2:27" ht="15.6" x14ac:dyDescent="0.25">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row>
    <row r="187" spans="2:27" ht="15.6" x14ac:dyDescent="0.25">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row>
    <row r="188" spans="2:27" ht="15.6" x14ac:dyDescent="0.25">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row>
    <row r="189" spans="2:27" ht="15.6" x14ac:dyDescent="0.25">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row>
    <row r="190" spans="2:27" ht="15.6" x14ac:dyDescent="0.25">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row>
    <row r="191" spans="2:27" ht="15.6" x14ac:dyDescent="0.25">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row>
    <row r="192" spans="2:27" ht="15.6" x14ac:dyDescent="0.25">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row>
    <row r="193" spans="2:27" ht="15.6" x14ac:dyDescent="0.25">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row>
    <row r="194" spans="2:27" ht="15.6" x14ac:dyDescent="0.25">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row>
    <row r="195" spans="2:27" ht="15.6" x14ac:dyDescent="0.25">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row>
    <row r="196" spans="2:27" ht="15.6" x14ac:dyDescent="0.25">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row>
    <row r="197" spans="2:27" ht="15.6" x14ac:dyDescent="0.25">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row>
    <row r="198" spans="2:27" ht="15.6" x14ac:dyDescent="0.25">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row>
    <row r="199" spans="2:27" ht="15.6" x14ac:dyDescent="0.25">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row>
    <row r="200" spans="2:27" ht="15.6" x14ac:dyDescent="0.25">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row>
    <row r="201" spans="2:27" ht="15.6" x14ac:dyDescent="0.25">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row>
    <row r="202" spans="2:27" ht="15.6" x14ac:dyDescent="0.25">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row>
    <row r="203" spans="2:27" ht="15.6" x14ac:dyDescent="0.25">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row>
    <row r="204" spans="2:27" ht="15.6" x14ac:dyDescent="0.25">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row>
    <row r="205" spans="2:27" ht="15.6" x14ac:dyDescent="0.25">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row>
    <row r="206" spans="2:27" ht="15.6" x14ac:dyDescent="0.25">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row>
    <row r="207" spans="2:27" ht="15.6" x14ac:dyDescent="0.25">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row>
    <row r="208" spans="2:27" ht="15.6" x14ac:dyDescent="0.25">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row>
    <row r="209" spans="2:27" ht="15.6" x14ac:dyDescent="0.25">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row>
    <row r="210" spans="2:27" ht="15.6" x14ac:dyDescent="0.25">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row>
    <row r="211" spans="2:27" ht="15.6" x14ac:dyDescent="0.25">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row>
    <row r="212" spans="2:27" ht="15.6" x14ac:dyDescent="0.25">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row>
    <row r="213" spans="2:27" ht="15.6" x14ac:dyDescent="0.25">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row>
    <row r="214" spans="2:27" ht="15.6" x14ac:dyDescent="0.25">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row>
    <row r="215" spans="2:27" ht="15.6" x14ac:dyDescent="0.25">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row>
    <row r="216" spans="2:27" ht="15.6" x14ac:dyDescent="0.25">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row>
    <row r="217" spans="2:27" ht="15.6" x14ac:dyDescent="0.25">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row>
    <row r="218" spans="2:27" ht="15.6" x14ac:dyDescent="0.25">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row>
    <row r="219" spans="2:27" ht="15.6" x14ac:dyDescent="0.25">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row>
    <row r="220" spans="2:27" ht="15.6" x14ac:dyDescent="0.25">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row>
    <row r="221" spans="2:27" ht="15.6" x14ac:dyDescent="0.25">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row>
    <row r="222" spans="2:27" ht="15.6" x14ac:dyDescent="0.25">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row>
    <row r="223" spans="2:27" ht="15.6" x14ac:dyDescent="0.25">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row>
    <row r="224" spans="2:27" ht="15.6" x14ac:dyDescent="0.25">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row>
    <row r="225" spans="2:27" ht="15.6" x14ac:dyDescent="0.25">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row>
    <row r="226" spans="2:27" ht="15.6" x14ac:dyDescent="0.25">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row>
    <row r="227" spans="2:27" ht="15.6" x14ac:dyDescent="0.25">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row>
    <row r="228" spans="2:27" ht="15.6" x14ac:dyDescent="0.25">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row>
    <row r="229" spans="2:27" ht="15.6" x14ac:dyDescent="0.25">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row>
    <row r="230" spans="2:27" ht="15.6" x14ac:dyDescent="0.25">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row>
    <row r="231" spans="2:27" ht="15.6" x14ac:dyDescent="0.25">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row>
    <row r="232" spans="2:27" ht="15.6" x14ac:dyDescent="0.25">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row>
    <row r="233" spans="2:27" ht="15.6" x14ac:dyDescent="0.25">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row>
    <row r="234" spans="2:27" ht="15.6" x14ac:dyDescent="0.25">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row>
    <row r="235" spans="2:27" ht="15.6" x14ac:dyDescent="0.25">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row>
    <row r="236" spans="2:27" ht="15.6" x14ac:dyDescent="0.25">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row>
    <row r="237" spans="2:27" ht="15.6" x14ac:dyDescent="0.25">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row>
    <row r="238" spans="2:27" ht="15.6" x14ac:dyDescent="0.25">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row>
    <row r="239" spans="2:27" ht="15.6" x14ac:dyDescent="0.25">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row>
    <row r="240" spans="2:27" ht="15.6" x14ac:dyDescent="0.25">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row>
    <row r="241" spans="2:27" ht="15.6" x14ac:dyDescent="0.25">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row>
    <row r="242" spans="2:27" ht="15.6" x14ac:dyDescent="0.25">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row>
    <row r="243" spans="2:27" ht="15.6" x14ac:dyDescent="0.25">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row>
    <row r="244" spans="2:27" ht="15.6" x14ac:dyDescent="0.25">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row>
    <row r="245" spans="2:27" ht="15.6" x14ac:dyDescent="0.25">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row>
    <row r="246" spans="2:27" ht="15.6" x14ac:dyDescent="0.25">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row>
    <row r="247" spans="2:27" ht="15.6" x14ac:dyDescent="0.25">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row>
    <row r="248" spans="2:27" ht="15.6" x14ac:dyDescent="0.25">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row>
    <row r="249" spans="2:27" ht="15.6" x14ac:dyDescent="0.25">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row>
    <row r="250" spans="2:27" ht="15.6" x14ac:dyDescent="0.25">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row>
    <row r="251" spans="2:27" ht="15.6" x14ac:dyDescent="0.25">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row>
    <row r="252" spans="2:27" ht="15.6" x14ac:dyDescent="0.25">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row>
    <row r="253" spans="2:27" ht="15.6" x14ac:dyDescent="0.25">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row>
    <row r="254" spans="2:27" ht="15.6" x14ac:dyDescent="0.25">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row>
    <row r="255" spans="2:27" ht="15.6" x14ac:dyDescent="0.25">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row>
    <row r="256" spans="2:27" ht="15.6" x14ac:dyDescent="0.25">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row>
    <row r="257" spans="2:27" ht="15.6" x14ac:dyDescent="0.25">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row>
    <row r="258" spans="2:27" ht="15.6" x14ac:dyDescent="0.25">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row>
    <row r="259" spans="2:27" ht="15.6" x14ac:dyDescent="0.25">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row>
    <row r="260" spans="2:27" ht="15.6" x14ac:dyDescent="0.25">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row>
    <row r="261" spans="2:27" ht="15.6" x14ac:dyDescent="0.25">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row>
    <row r="262" spans="2:27" ht="15.6" x14ac:dyDescent="0.25">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row>
    <row r="263" spans="2:27" ht="15.6" x14ac:dyDescent="0.25">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row>
    <row r="264" spans="2:27" ht="15.6" x14ac:dyDescent="0.25">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row>
    <row r="265" spans="2:27" ht="15.6" x14ac:dyDescent="0.25">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row>
    <row r="266" spans="2:27" ht="15.6" x14ac:dyDescent="0.25">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row>
    <row r="267" spans="2:27" ht="15.6" x14ac:dyDescent="0.25">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row>
    <row r="268" spans="2:27" ht="15.6" x14ac:dyDescent="0.25">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row>
    <row r="269" spans="2:27" ht="15.6" x14ac:dyDescent="0.25">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row>
    <row r="270" spans="2:27" ht="15.6" x14ac:dyDescent="0.25">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row>
    <row r="271" spans="2:27" ht="15.6" x14ac:dyDescent="0.25">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row>
    <row r="272" spans="2:27" ht="15.6" x14ac:dyDescent="0.25">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row>
    <row r="273" spans="2:27" ht="15.6" x14ac:dyDescent="0.25">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row>
    <row r="274" spans="2:27" ht="15.6" x14ac:dyDescent="0.25">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row>
    <row r="275" spans="2:27" ht="15.6" x14ac:dyDescent="0.25">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row>
    <row r="276" spans="2:27" ht="15.6" x14ac:dyDescent="0.25">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row>
    <row r="277" spans="2:27" ht="15.6" x14ac:dyDescent="0.25">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row>
    <row r="278" spans="2:27" ht="15.6" x14ac:dyDescent="0.25">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row>
    <row r="279" spans="2:27" ht="15.6" x14ac:dyDescent="0.25">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row>
    <row r="280" spans="2:27" ht="15.6" x14ac:dyDescent="0.25">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row>
    <row r="281" spans="2:27" ht="15.6" x14ac:dyDescent="0.25">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row>
    <row r="282" spans="2:27" ht="15.6" x14ac:dyDescent="0.25">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row>
    <row r="283" spans="2:27" ht="15.6" x14ac:dyDescent="0.25">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row>
    <row r="284" spans="2:27" ht="15.6" x14ac:dyDescent="0.25">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row>
    <row r="285" spans="2:27" ht="15.6" x14ac:dyDescent="0.25">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row>
    <row r="286" spans="2:27" ht="15.6" x14ac:dyDescent="0.25">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row>
    <row r="287" spans="2:27" ht="15.6" x14ac:dyDescent="0.25">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row>
    <row r="288" spans="2:27" ht="15.6" x14ac:dyDescent="0.25">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row>
    <row r="289" spans="2:27" ht="15.6" x14ac:dyDescent="0.25">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row>
    <row r="290" spans="2:27" ht="15.6" x14ac:dyDescent="0.25">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row>
    <row r="291" spans="2:27" ht="15.6" x14ac:dyDescent="0.25">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row>
    <row r="292" spans="2:27" ht="15.6" x14ac:dyDescent="0.25">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row>
    <row r="293" spans="2:27" ht="15.6" x14ac:dyDescent="0.25">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row>
    <row r="294" spans="2:27" ht="15.6" x14ac:dyDescent="0.25">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row>
    <row r="295" spans="2:27" ht="15.6" x14ac:dyDescent="0.25">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row>
    <row r="296" spans="2:27" ht="15.6" x14ac:dyDescent="0.25">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row>
    <row r="297" spans="2:27" ht="15.6" x14ac:dyDescent="0.25">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row>
    <row r="298" spans="2:27" ht="15.6" x14ac:dyDescent="0.25">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row>
    <row r="299" spans="2:27" ht="15.6" x14ac:dyDescent="0.25">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row>
    <row r="300" spans="2:27" ht="15.6" x14ac:dyDescent="0.25">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row>
    <row r="301" spans="2:27" ht="15.6" x14ac:dyDescent="0.25">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row>
    <row r="302" spans="2:27" ht="15.6" x14ac:dyDescent="0.25">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row>
    <row r="303" spans="2:27" ht="15.6" x14ac:dyDescent="0.25">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row>
    <row r="304" spans="2:27" ht="15.6" x14ac:dyDescent="0.25">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row>
    <row r="305" spans="2:27" ht="15.6" x14ac:dyDescent="0.25">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row>
    <row r="306" spans="2:27" ht="15.6" x14ac:dyDescent="0.25">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row>
    <row r="307" spans="2:27" ht="15.6" x14ac:dyDescent="0.25">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row>
    <row r="308" spans="2:27" ht="15.6" x14ac:dyDescent="0.25">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row>
    <row r="309" spans="2:27" ht="15.6" x14ac:dyDescent="0.25">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row>
    <row r="310" spans="2:27" ht="15.6" x14ac:dyDescent="0.25">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row>
    <row r="311" spans="2:27" ht="15.6" x14ac:dyDescent="0.25">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row>
    <row r="312" spans="2:27" ht="15.6" x14ac:dyDescent="0.25">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row>
    <row r="313" spans="2:27" ht="15.6" x14ac:dyDescent="0.25">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row>
    <row r="314" spans="2:27" ht="15.6" x14ac:dyDescent="0.25">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row>
    <row r="315" spans="2:27" ht="15.6" x14ac:dyDescent="0.25">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row>
    <row r="316" spans="2:27" ht="15.6" x14ac:dyDescent="0.25">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row>
    <row r="317" spans="2:27" ht="15.6" x14ac:dyDescent="0.25">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row>
    <row r="318" spans="2:27" ht="15.6" x14ac:dyDescent="0.25">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row>
    <row r="319" spans="2:27" ht="15.6" x14ac:dyDescent="0.25">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row>
    <row r="320" spans="2:27" ht="15.6" x14ac:dyDescent="0.25">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row>
    <row r="321" spans="2:27" ht="15.6" x14ac:dyDescent="0.25">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row>
    <row r="322" spans="2:27" ht="15.6" x14ac:dyDescent="0.25">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row>
    <row r="323" spans="2:27" ht="15.6" x14ac:dyDescent="0.25">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row>
    <row r="324" spans="2:27" ht="15.6" x14ac:dyDescent="0.25">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row>
    <row r="325" spans="2:27" ht="15.6" x14ac:dyDescent="0.25">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row>
    <row r="326" spans="2:27" ht="15.6" x14ac:dyDescent="0.25">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row>
    <row r="327" spans="2:27" ht="15.6" x14ac:dyDescent="0.25">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row>
    <row r="328" spans="2:27" ht="15.6" x14ac:dyDescent="0.25">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row>
    <row r="329" spans="2:27" ht="15.6" x14ac:dyDescent="0.25">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row>
    <row r="330" spans="2:27" ht="15.6" x14ac:dyDescent="0.25">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row>
    <row r="331" spans="2:27" ht="15.6" x14ac:dyDescent="0.25">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row>
    <row r="332" spans="2:27" ht="15.6" x14ac:dyDescent="0.25">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row>
    <row r="333" spans="2:27" ht="15.6" x14ac:dyDescent="0.25">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row>
    <row r="334" spans="2:27" ht="15.6" x14ac:dyDescent="0.25">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row>
    <row r="335" spans="2:27" ht="15.6" x14ac:dyDescent="0.25">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row>
    <row r="336" spans="2:27" ht="15.6" x14ac:dyDescent="0.25">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row>
    <row r="337" spans="2:27" ht="15.6" x14ac:dyDescent="0.25">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row>
    <row r="338" spans="2:27" ht="15.6" x14ac:dyDescent="0.25">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row>
    <row r="339" spans="2:27" ht="15.6" x14ac:dyDescent="0.25">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row>
    <row r="340" spans="2:27" ht="15.6" x14ac:dyDescent="0.25">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row>
    <row r="341" spans="2:27" ht="15.6" x14ac:dyDescent="0.25">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row>
    <row r="342" spans="2:27" ht="15.6" x14ac:dyDescent="0.25">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row>
    <row r="343" spans="2:27" ht="15.6" x14ac:dyDescent="0.25">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row>
    <row r="344" spans="2:27" ht="15.6" x14ac:dyDescent="0.25">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row>
    <row r="345" spans="2:27" ht="15.6" x14ac:dyDescent="0.25">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row>
    <row r="346" spans="2:27" ht="15.6" x14ac:dyDescent="0.25">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row>
    <row r="347" spans="2:27" ht="15.6" x14ac:dyDescent="0.25">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row>
    <row r="348" spans="2:27" ht="15.6" x14ac:dyDescent="0.25">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row>
    <row r="349" spans="2:27" ht="15.6" x14ac:dyDescent="0.25">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row>
    <row r="350" spans="2:27" ht="15.6" x14ac:dyDescent="0.25">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row>
    <row r="351" spans="2:27" ht="15.6" x14ac:dyDescent="0.25">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row>
    <row r="352" spans="2:27" ht="15.6" x14ac:dyDescent="0.25">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row>
    <row r="353" spans="2:27" ht="15.6" x14ac:dyDescent="0.25">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row>
    <row r="354" spans="2:27" ht="15.6" x14ac:dyDescent="0.25">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row>
    <row r="355" spans="2:27" ht="15.6" x14ac:dyDescent="0.25">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row>
    <row r="356" spans="2:27" ht="15.6" x14ac:dyDescent="0.25">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row>
    <row r="357" spans="2:27" ht="15.6" x14ac:dyDescent="0.25">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row>
    <row r="358" spans="2:27" ht="15.6" x14ac:dyDescent="0.25">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row>
    <row r="359" spans="2:27" ht="15.6" x14ac:dyDescent="0.25">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row>
    <row r="360" spans="2:27" ht="15.6" x14ac:dyDescent="0.25">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row>
    <row r="361" spans="2:27" ht="15.6" x14ac:dyDescent="0.25">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row>
    <row r="362" spans="2:27" ht="15.6" x14ac:dyDescent="0.25">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row>
    <row r="363" spans="2:27" ht="15.6" x14ac:dyDescent="0.25">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row>
    <row r="364" spans="2:27" ht="15.6" x14ac:dyDescent="0.25">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row>
    <row r="365" spans="2:27" ht="15.6" x14ac:dyDescent="0.25">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row>
    <row r="366" spans="2:27" ht="15.6" x14ac:dyDescent="0.25">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row>
    <row r="367" spans="2:27" ht="15.6" x14ac:dyDescent="0.25">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row>
    <row r="368" spans="2:27" ht="15.6" x14ac:dyDescent="0.25">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row>
    <row r="369" spans="2:27" ht="15.6" x14ac:dyDescent="0.25">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row>
    <row r="370" spans="2:27" ht="15.6" x14ac:dyDescent="0.25">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row>
    <row r="371" spans="2:27" ht="15.6" x14ac:dyDescent="0.25">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row>
    <row r="372" spans="2:27" ht="15.6" x14ac:dyDescent="0.25">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row>
    <row r="373" spans="2:27" ht="15.6" x14ac:dyDescent="0.25">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row>
    <row r="374" spans="2:27" ht="15.6" x14ac:dyDescent="0.25">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row>
    <row r="375" spans="2:27" ht="15.6" x14ac:dyDescent="0.25">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row>
    <row r="376" spans="2:27" ht="15.6" x14ac:dyDescent="0.25">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row>
    <row r="377" spans="2:27" ht="15.6" x14ac:dyDescent="0.25">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row>
    <row r="378" spans="2:27" ht="15.6" x14ac:dyDescent="0.25">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row>
    <row r="379" spans="2:27" ht="15.6" x14ac:dyDescent="0.25">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row>
    <row r="380" spans="2:27" ht="15.6" x14ac:dyDescent="0.25">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row>
    <row r="381" spans="2:27" ht="15.6" x14ac:dyDescent="0.25">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row>
    <row r="382" spans="2:27" ht="15.6" x14ac:dyDescent="0.25">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row>
    <row r="383" spans="2:27" ht="15.6" x14ac:dyDescent="0.25">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row>
    <row r="384" spans="2:27" ht="15.6" x14ac:dyDescent="0.25">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row>
    <row r="385" spans="2:27" ht="15.6" x14ac:dyDescent="0.25">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row>
    <row r="386" spans="2:27" ht="15.6" x14ac:dyDescent="0.25">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row>
    <row r="387" spans="2:27" ht="15.6" x14ac:dyDescent="0.25">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row>
    <row r="388" spans="2:27" ht="15.6" x14ac:dyDescent="0.25">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row>
    <row r="389" spans="2:27" ht="15.6" x14ac:dyDescent="0.25">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row>
    <row r="390" spans="2:27" ht="15.6" x14ac:dyDescent="0.25">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row>
    <row r="391" spans="2:27" ht="15.6" x14ac:dyDescent="0.25">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row>
    <row r="392" spans="2:27" ht="15.6" x14ac:dyDescent="0.25">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row>
    <row r="393" spans="2:27" ht="15.6" x14ac:dyDescent="0.25">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row>
    <row r="394" spans="2:27" ht="15.6" x14ac:dyDescent="0.25">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row>
    <row r="395" spans="2:27" ht="15.6" x14ac:dyDescent="0.25">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row>
    <row r="396" spans="2:27" ht="15.6" x14ac:dyDescent="0.25">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row>
    <row r="397" spans="2:27" ht="15.6" x14ac:dyDescent="0.25">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row>
    <row r="398" spans="2:27" ht="15.6" x14ac:dyDescent="0.25">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row>
    <row r="399" spans="2:27" ht="15.6" x14ac:dyDescent="0.25">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row>
    <row r="400" spans="2:27" ht="15.6" x14ac:dyDescent="0.25">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row>
    <row r="401" spans="2:27" ht="15.6" x14ac:dyDescent="0.25">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row>
    <row r="402" spans="2:27" ht="15.6" x14ac:dyDescent="0.25">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row>
    <row r="403" spans="2:27" ht="15.6" x14ac:dyDescent="0.25">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row>
    <row r="404" spans="2:27" ht="15.6" x14ac:dyDescent="0.25">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row>
    <row r="405" spans="2:27" ht="15.6" x14ac:dyDescent="0.25">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row>
    <row r="406" spans="2:27" ht="15.6" x14ac:dyDescent="0.25">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row>
    <row r="407" spans="2:27" ht="15.6" x14ac:dyDescent="0.25">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row>
    <row r="408" spans="2:27" ht="15.6" x14ac:dyDescent="0.25">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row>
    <row r="409" spans="2:27" ht="15.6" x14ac:dyDescent="0.25">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row>
    <row r="410" spans="2:27" ht="15.6" x14ac:dyDescent="0.25">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row>
    <row r="411" spans="2:27" ht="15.6" x14ac:dyDescent="0.25">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row>
    <row r="412" spans="2:27" ht="15.6" x14ac:dyDescent="0.25">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row>
    <row r="413" spans="2:27" ht="15.6" x14ac:dyDescent="0.25">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row>
    <row r="414" spans="2:27" ht="15.6" x14ac:dyDescent="0.25">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row>
    <row r="415" spans="2:27" ht="15.6" x14ac:dyDescent="0.25">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row>
    <row r="416" spans="2:27" ht="15.6" x14ac:dyDescent="0.25">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row>
    <row r="417" spans="2:27" ht="15.6" x14ac:dyDescent="0.25">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row>
    <row r="418" spans="2:27" ht="15.6" x14ac:dyDescent="0.25">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row>
    <row r="419" spans="2:27" ht="15.6" x14ac:dyDescent="0.25">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row>
    <row r="420" spans="2:27" ht="15.6" x14ac:dyDescent="0.25">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row>
    <row r="421" spans="2:27" ht="15.6" x14ac:dyDescent="0.25">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row>
    <row r="422" spans="2:27" ht="15.6" x14ac:dyDescent="0.25">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row>
    <row r="423" spans="2:27" ht="15.6" x14ac:dyDescent="0.25">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row>
    <row r="424" spans="2:27" ht="15.6" x14ac:dyDescent="0.25">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row>
    <row r="425" spans="2:27" ht="15.6" x14ac:dyDescent="0.25">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row>
    <row r="426" spans="2:27" ht="15.6" x14ac:dyDescent="0.25">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row>
    <row r="427" spans="2:27" ht="15.6" x14ac:dyDescent="0.25">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row>
    <row r="428" spans="2:27" ht="15.6" x14ac:dyDescent="0.25">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row>
    <row r="429" spans="2:27" ht="15.6" x14ac:dyDescent="0.25">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row>
    <row r="430" spans="2:27" ht="15.6" x14ac:dyDescent="0.25">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row>
    <row r="431" spans="2:27" ht="15.6" x14ac:dyDescent="0.25">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row>
    <row r="432" spans="2:27" ht="15.6" x14ac:dyDescent="0.25">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row>
    <row r="433" spans="2:27" ht="15.6" x14ac:dyDescent="0.25">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row>
    <row r="434" spans="2:27" ht="15.6" x14ac:dyDescent="0.25">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row>
    <row r="435" spans="2:27" ht="15.6" x14ac:dyDescent="0.25">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row>
    <row r="436" spans="2:27" ht="15.6" x14ac:dyDescent="0.25">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row>
    <row r="437" spans="2:27" ht="15.6" x14ac:dyDescent="0.25">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row>
    <row r="438" spans="2:27" ht="15.6" x14ac:dyDescent="0.25">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row>
    <row r="439" spans="2:27" ht="15.6" x14ac:dyDescent="0.25">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row>
    <row r="440" spans="2:27" ht="15.6" x14ac:dyDescent="0.25">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row>
    <row r="441" spans="2:27" ht="15.6" x14ac:dyDescent="0.25">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row>
    <row r="442" spans="2:27" ht="15.6" x14ac:dyDescent="0.25">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row>
    <row r="443" spans="2:27" ht="15.6" x14ac:dyDescent="0.25">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row>
    <row r="444" spans="2:27" ht="15.6" x14ac:dyDescent="0.25">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row>
    <row r="445" spans="2:27" ht="15.6" x14ac:dyDescent="0.25">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row>
    <row r="446" spans="2:27" ht="15.6" x14ac:dyDescent="0.25">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row>
    <row r="447" spans="2:27" ht="15.6" x14ac:dyDescent="0.25">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row>
    <row r="448" spans="2:27" ht="15.6" x14ac:dyDescent="0.25">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row>
    <row r="449" spans="2:27" ht="15.6" x14ac:dyDescent="0.25">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row>
    <row r="450" spans="2:27" ht="15.6" x14ac:dyDescent="0.25">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row>
    <row r="451" spans="2:27" ht="15.6" x14ac:dyDescent="0.25">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row>
    <row r="452" spans="2:27" ht="15.6" x14ac:dyDescent="0.25">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row>
    <row r="453" spans="2:27" ht="15.6" x14ac:dyDescent="0.25">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row>
    <row r="454" spans="2:27" ht="15.6" x14ac:dyDescent="0.25">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row>
    <row r="455" spans="2:27" ht="15.6" x14ac:dyDescent="0.25">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row>
    <row r="456" spans="2:27" ht="15.6" x14ac:dyDescent="0.25">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row>
    <row r="457" spans="2:27" ht="15.6" x14ac:dyDescent="0.25">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row>
    <row r="458" spans="2:27" ht="15.6" x14ac:dyDescent="0.25">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row>
    <row r="459" spans="2:27" ht="15.6" x14ac:dyDescent="0.25">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row>
    <row r="460" spans="2:27" ht="15.6" x14ac:dyDescent="0.25">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row>
    <row r="461" spans="2:27" ht="15.6" x14ac:dyDescent="0.25">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row>
    <row r="462" spans="2:27" ht="15.6" x14ac:dyDescent="0.25">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row>
    <row r="463" spans="2:27" ht="15.6" x14ac:dyDescent="0.25">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row>
    <row r="464" spans="2:27" ht="15.6" x14ac:dyDescent="0.25">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row>
    <row r="465" spans="2:27" ht="15.6" x14ac:dyDescent="0.25">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row>
    <row r="466" spans="2:27" ht="15.6" x14ac:dyDescent="0.25">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row>
    <row r="467" spans="2:27" ht="15.6" x14ac:dyDescent="0.25">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row>
    <row r="468" spans="2:27" ht="15.6" x14ac:dyDescent="0.25">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row>
    <row r="469" spans="2:27" ht="15.6" x14ac:dyDescent="0.25">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row>
    <row r="470" spans="2:27" ht="15.6" x14ac:dyDescent="0.25">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row>
    <row r="471" spans="2:27" ht="15.6" x14ac:dyDescent="0.25">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row>
    <row r="472" spans="2:27" ht="15.6" x14ac:dyDescent="0.25">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row>
    <row r="473" spans="2:27" ht="15.6" x14ac:dyDescent="0.25">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row>
    <row r="474" spans="2:27" ht="15.6" x14ac:dyDescent="0.25">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row>
    <row r="475" spans="2:27" ht="15.6" x14ac:dyDescent="0.25">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row>
    <row r="476" spans="2:27" ht="15.6" x14ac:dyDescent="0.25">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row>
    <row r="477" spans="2:27" ht="15.6" x14ac:dyDescent="0.25">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row>
    <row r="478" spans="2:27" ht="15.6" x14ac:dyDescent="0.25">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row>
    <row r="479" spans="2:27" ht="15.6" x14ac:dyDescent="0.25">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row>
    <row r="480" spans="2:27" ht="15.6" x14ac:dyDescent="0.25">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row>
    <row r="481" spans="2:27" ht="15.6" x14ac:dyDescent="0.25">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row>
    <row r="482" spans="2:27" ht="15.6" x14ac:dyDescent="0.25">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row>
    <row r="483" spans="2:27" ht="15.6" x14ac:dyDescent="0.25">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row>
    <row r="484" spans="2:27" ht="15.6" x14ac:dyDescent="0.25">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row>
    <row r="485" spans="2:27" ht="15.6" x14ac:dyDescent="0.25">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row>
    <row r="486" spans="2:27" ht="15.6" x14ac:dyDescent="0.25">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row>
    <row r="487" spans="2:27" ht="15.6" x14ac:dyDescent="0.25">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row>
    <row r="488" spans="2:27" ht="15.6" x14ac:dyDescent="0.25">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row>
    <row r="489" spans="2:27" ht="15.6" x14ac:dyDescent="0.25">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row>
    <row r="490" spans="2:27" ht="15.6" x14ac:dyDescent="0.25">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row>
    <row r="491" spans="2:27" ht="15.6" x14ac:dyDescent="0.25">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row>
    <row r="492" spans="2:27" ht="15.6" x14ac:dyDescent="0.25">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row>
    <row r="493" spans="2:27" ht="15.6" x14ac:dyDescent="0.25">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row>
    <row r="494" spans="2:27" ht="15.6" x14ac:dyDescent="0.25">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row>
    <row r="495" spans="2:27" ht="15.6" x14ac:dyDescent="0.25">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row>
    <row r="496" spans="2:27" ht="15.6" x14ac:dyDescent="0.25">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row>
    <row r="497" spans="2:27" ht="15.6" x14ac:dyDescent="0.25">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row>
    <row r="498" spans="2:27" ht="15.6" x14ac:dyDescent="0.25">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row>
    <row r="499" spans="2:27" ht="15.6" x14ac:dyDescent="0.25">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row>
    <row r="500" spans="2:27" ht="15.6" x14ac:dyDescent="0.25">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row>
    <row r="501" spans="2:27" ht="15.6" x14ac:dyDescent="0.25">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row>
    <row r="502" spans="2:27" ht="15.6" x14ac:dyDescent="0.25">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row>
    <row r="503" spans="2:27" ht="15.6" x14ac:dyDescent="0.25">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row>
    <row r="504" spans="2:27" ht="15.6" x14ac:dyDescent="0.25">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row>
    <row r="505" spans="2:27" ht="15.6" x14ac:dyDescent="0.25">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row>
    <row r="506" spans="2:27" ht="15.6" x14ac:dyDescent="0.25">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row>
    <row r="507" spans="2:27" ht="15.6" x14ac:dyDescent="0.25">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row>
    <row r="508" spans="2:27" ht="15.6" x14ac:dyDescent="0.25">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row>
    <row r="509" spans="2:27" ht="15.6" x14ac:dyDescent="0.25">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row>
    <row r="510" spans="2:27" ht="15.6" x14ac:dyDescent="0.25">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row>
    <row r="511" spans="2:27" ht="15.6" x14ac:dyDescent="0.25">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row>
    <row r="512" spans="2:27" ht="15.6" x14ac:dyDescent="0.25">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row>
    <row r="513" spans="2:27" ht="15.6" x14ac:dyDescent="0.25">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row>
    <row r="514" spans="2:27" ht="15.6" x14ac:dyDescent="0.25">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c r="AA514" s="170"/>
    </row>
    <row r="515" spans="2:27" ht="15.6" x14ac:dyDescent="0.25">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c r="AA515" s="170"/>
    </row>
    <row r="516" spans="2:27" ht="15.6" x14ac:dyDescent="0.25">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c r="AA516" s="170"/>
    </row>
    <row r="517" spans="2:27" ht="15.6" x14ac:dyDescent="0.25">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c r="AA517" s="170"/>
    </row>
    <row r="518" spans="2:27" ht="15.6" x14ac:dyDescent="0.25">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c r="AA518" s="170"/>
    </row>
    <row r="519" spans="2:27" ht="15.6" x14ac:dyDescent="0.25">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c r="AA519" s="170"/>
    </row>
    <row r="520" spans="2:27" ht="15.6" x14ac:dyDescent="0.25">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c r="AA520" s="170"/>
    </row>
    <row r="521" spans="2:27" ht="15.6" x14ac:dyDescent="0.25">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c r="AA521" s="170"/>
    </row>
    <row r="522" spans="2:27" ht="15.6" x14ac:dyDescent="0.25">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c r="AA522" s="170"/>
    </row>
    <row r="523" spans="2:27" ht="15.6" x14ac:dyDescent="0.25">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c r="AA523" s="170"/>
    </row>
    <row r="524" spans="2:27" ht="15.6" x14ac:dyDescent="0.25">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c r="AA524" s="170"/>
    </row>
    <row r="525" spans="2:27" ht="15.6" x14ac:dyDescent="0.25">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c r="AA525" s="170"/>
    </row>
    <row r="526" spans="2:27" ht="15.6" x14ac:dyDescent="0.25">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c r="AA526" s="170"/>
    </row>
    <row r="527" spans="2:27" ht="15.6" x14ac:dyDescent="0.25">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c r="AA527" s="170"/>
    </row>
    <row r="528" spans="2:27" ht="15.6" x14ac:dyDescent="0.25">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c r="AA528" s="170"/>
    </row>
    <row r="529" spans="2:27" ht="15.6" x14ac:dyDescent="0.25">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c r="AA529" s="170"/>
    </row>
    <row r="530" spans="2:27" ht="15.6" x14ac:dyDescent="0.25">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c r="AA530" s="170"/>
    </row>
    <row r="531" spans="2:27" ht="15.6" x14ac:dyDescent="0.25">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c r="AA531" s="170"/>
    </row>
    <row r="532" spans="2:27" ht="15.6" x14ac:dyDescent="0.25">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c r="AA532" s="170"/>
    </row>
    <row r="533" spans="2:27" ht="15.6" x14ac:dyDescent="0.25">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c r="AA533" s="170"/>
    </row>
    <row r="534" spans="2:27" ht="15.6" x14ac:dyDescent="0.25">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c r="AA534" s="170"/>
    </row>
    <row r="535" spans="2:27" ht="15.6" x14ac:dyDescent="0.25">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c r="AA535" s="170"/>
    </row>
    <row r="536" spans="2:27" ht="15.6" x14ac:dyDescent="0.25">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c r="AA536" s="170"/>
    </row>
    <row r="537" spans="2:27" ht="15.6" x14ac:dyDescent="0.25">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c r="AA537" s="170"/>
    </row>
    <row r="538" spans="2:27" ht="15.6" x14ac:dyDescent="0.25">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c r="AA538" s="170"/>
    </row>
    <row r="539" spans="2:27" ht="15.6" x14ac:dyDescent="0.25">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c r="AA539" s="170"/>
    </row>
    <row r="540" spans="2:27" ht="15.6" x14ac:dyDescent="0.25">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c r="AA540" s="170"/>
    </row>
    <row r="541" spans="2:27" ht="15.6" x14ac:dyDescent="0.25">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c r="AA541" s="170"/>
    </row>
    <row r="542" spans="2:27" ht="15.6" x14ac:dyDescent="0.25">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c r="AA542" s="170"/>
    </row>
    <row r="543" spans="2:27" ht="15.6" x14ac:dyDescent="0.25">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c r="AA543" s="170"/>
    </row>
    <row r="544" spans="2:27" ht="15.6" x14ac:dyDescent="0.25">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c r="AA544" s="170"/>
    </row>
    <row r="545" spans="2:27" ht="15.6" x14ac:dyDescent="0.25">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c r="AA545" s="170"/>
    </row>
    <row r="546" spans="2:27" ht="15.6" x14ac:dyDescent="0.25">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c r="AA546" s="170"/>
    </row>
    <row r="547" spans="2:27" ht="15.6" x14ac:dyDescent="0.25">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c r="AA547" s="170"/>
    </row>
    <row r="548" spans="2:27" ht="15.6" x14ac:dyDescent="0.25">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c r="AA548" s="170"/>
    </row>
    <row r="549" spans="2:27" ht="15.6" x14ac:dyDescent="0.25">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c r="AA549" s="170"/>
    </row>
    <row r="550" spans="2:27" ht="15.6" x14ac:dyDescent="0.25">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c r="AA550" s="170"/>
    </row>
    <row r="551" spans="2:27" ht="15.6" x14ac:dyDescent="0.25">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c r="AA551" s="170"/>
    </row>
    <row r="552" spans="2:27" ht="15.6" x14ac:dyDescent="0.25">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c r="AA552" s="170"/>
    </row>
    <row r="553" spans="2:27" ht="15.6" x14ac:dyDescent="0.25">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c r="AA553" s="170"/>
    </row>
    <row r="554" spans="2:27" ht="15.6" x14ac:dyDescent="0.25">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c r="AA554" s="170"/>
    </row>
    <row r="555" spans="2:27" ht="15.6" x14ac:dyDescent="0.25">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c r="AA555" s="170"/>
    </row>
    <row r="556" spans="2:27" ht="15.6" x14ac:dyDescent="0.25">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c r="AA556" s="170"/>
    </row>
    <row r="557" spans="2:27" ht="15.6" x14ac:dyDescent="0.25">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c r="AA557" s="170"/>
    </row>
    <row r="558" spans="2:27" ht="15.6" x14ac:dyDescent="0.25">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c r="AA558" s="170"/>
    </row>
    <row r="559" spans="2:27" ht="15.6" x14ac:dyDescent="0.25">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c r="AA559" s="170"/>
    </row>
    <row r="560" spans="2:27" ht="15.6" x14ac:dyDescent="0.25">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c r="AA560" s="170"/>
    </row>
    <row r="561" spans="2:27" ht="15.6" x14ac:dyDescent="0.25">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c r="AA561" s="170"/>
    </row>
    <row r="562" spans="2:27" ht="15.6" x14ac:dyDescent="0.25">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c r="AA562" s="170"/>
    </row>
    <row r="563" spans="2:27" ht="15.6" x14ac:dyDescent="0.25">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c r="AA563" s="170"/>
    </row>
    <row r="564" spans="2:27" ht="15.6" x14ac:dyDescent="0.25">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c r="AA564" s="170"/>
    </row>
    <row r="565" spans="2:27" ht="15.6" x14ac:dyDescent="0.25">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c r="AA565" s="170"/>
    </row>
    <row r="566" spans="2:27" ht="15.6" x14ac:dyDescent="0.25">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c r="AA566" s="170"/>
    </row>
    <row r="567" spans="2:27" ht="15.6" x14ac:dyDescent="0.25">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c r="AA567" s="170"/>
    </row>
    <row r="568" spans="2:27" ht="15.6" x14ac:dyDescent="0.25">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c r="AA568" s="170"/>
    </row>
    <row r="569" spans="2:27" ht="15.6" x14ac:dyDescent="0.25">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c r="AA569" s="170"/>
    </row>
    <row r="570" spans="2:27" ht="15.6" x14ac:dyDescent="0.25">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c r="AA570" s="170"/>
    </row>
    <row r="571" spans="2:27" ht="15.6" x14ac:dyDescent="0.25">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c r="AA571" s="170"/>
    </row>
    <row r="572" spans="2:27" ht="15.6" x14ac:dyDescent="0.25">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c r="AA572" s="170"/>
    </row>
    <row r="573" spans="2:27" ht="15.6" x14ac:dyDescent="0.25">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c r="AA573" s="170"/>
    </row>
    <row r="574" spans="2:27" ht="15.6" x14ac:dyDescent="0.25">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c r="AA574" s="170"/>
    </row>
    <row r="575" spans="2:27" ht="15.6" x14ac:dyDescent="0.25">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c r="AA575" s="170"/>
    </row>
    <row r="576" spans="2:27" ht="15.6" x14ac:dyDescent="0.25">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c r="AA576" s="170"/>
    </row>
    <row r="577" spans="2:27" ht="15.6" x14ac:dyDescent="0.25">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c r="AA577" s="170"/>
    </row>
    <row r="578" spans="2:27" ht="15.6" x14ac:dyDescent="0.25">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c r="AA578" s="170"/>
    </row>
    <row r="579" spans="2:27" ht="15.6" x14ac:dyDescent="0.25">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c r="AA579" s="170"/>
    </row>
    <row r="580" spans="2:27" ht="15.6" x14ac:dyDescent="0.25">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c r="AA580" s="170"/>
    </row>
    <row r="581" spans="2:27" ht="15.6" x14ac:dyDescent="0.25">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c r="AA581" s="170"/>
    </row>
    <row r="582" spans="2:27" ht="15.6" x14ac:dyDescent="0.25">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c r="AA582" s="170"/>
    </row>
    <row r="583" spans="2:27" ht="15.6" x14ac:dyDescent="0.25">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c r="AA583" s="170"/>
    </row>
    <row r="584" spans="2:27" ht="15.6" x14ac:dyDescent="0.25">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c r="AA584" s="170"/>
    </row>
    <row r="585" spans="2:27" ht="15.6" x14ac:dyDescent="0.25">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c r="AA585" s="170"/>
    </row>
    <row r="586" spans="2:27" ht="15.6" x14ac:dyDescent="0.25">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c r="AA586" s="170"/>
    </row>
    <row r="587" spans="2:27" ht="15.6" x14ac:dyDescent="0.25">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c r="AA587" s="170"/>
    </row>
    <row r="588" spans="2:27" ht="15.6" x14ac:dyDescent="0.25">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c r="AA588" s="170"/>
    </row>
    <row r="589" spans="2:27" ht="15.6" x14ac:dyDescent="0.25">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c r="AA589" s="170"/>
    </row>
    <row r="590" spans="2:27" ht="15.6" x14ac:dyDescent="0.25">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c r="AA590" s="170"/>
    </row>
    <row r="591" spans="2:27" ht="15.6" x14ac:dyDescent="0.25">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c r="AA591" s="170"/>
    </row>
    <row r="592" spans="2:27" ht="15.6" x14ac:dyDescent="0.25">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c r="AA592" s="170"/>
    </row>
    <row r="593" spans="2:27" ht="15.6" x14ac:dyDescent="0.25">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c r="AA593" s="170"/>
    </row>
    <row r="594" spans="2:27" ht="15.6" x14ac:dyDescent="0.25">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c r="AA594" s="170"/>
    </row>
    <row r="595" spans="2:27" ht="15.6" x14ac:dyDescent="0.25">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c r="AA595" s="170"/>
    </row>
    <row r="596" spans="2:27" ht="15.6" x14ac:dyDescent="0.25">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c r="AA596" s="170"/>
    </row>
    <row r="597" spans="2:27" ht="15.6" x14ac:dyDescent="0.25">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row>
    <row r="598" spans="2:27" ht="15.6" x14ac:dyDescent="0.25">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c r="AA598" s="170"/>
    </row>
    <row r="599" spans="2:27" ht="15.6" x14ac:dyDescent="0.25">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c r="AA599" s="170"/>
    </row>
    <row r="600" spans="2:27" ht="15.6" x14ac:dyDescent="0.25">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c r="AA600" s="170"/>
    </row>
    <row r="601" spans="2:27" ht="15.6" x14ac:dyDescent="0.25">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c r="AA601" s="170"/>
    </row>
    <row r="602" spans="2:27" ht="15.6" x14ac:dyDescent="0.25">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c r="AA602" s="170"/>
    </row>
    <row r="603" spans="2:27" ht="15.6" x14ac:dyDescent="0.25">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row>
    <row r="604" spans="2:27" ht="15.6" x14ac:dyDescent="0.25">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c r="AA604" s="170"/>
    </row>
    <row r="605" spans="2:27" ht="15.6" x14ac:dyDescent="0.25">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c r="AA605" s="170"/>
    </row>
    <row r="606" spans="2:27" ht="15.6" x14ac:dyDescent="0.25">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c r="AA606" s="170"/>
    </row>
    <row r="607" spans="2:27" ht="15.6" x14ac:dyDescent="0.25">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c r="AA607" s="170"/>
    </row>
    <row r="608" spans="2:27" ht="15.6" x14ac:dyDescent="0.25">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c r="AA608" s="170"/>
    </row>
    <row r="609" spans="2:27" ht="15.6" x14ac:dyDescent="0.25">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c r="AA609" s="170"/>
    </row>
    <row r="610" spans="2:27" ht="15.6" x14ac:dyDescent="0.25">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c r="AA610" s="170"/>
    </row>
    <row r="611" spans="2:27" ht="15.6" x14ac:dyDescent="0.25">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c r="AA611" s="170"/>
    </row>
    <row r="612" spans="2:27" ht="15.6" x14ac:dyDescent="0.25">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c r="AA612" s="170"/>
    </row>
    <row r="613" spans="2:27" ht="15.6" x14ac:dyDescent="0.25">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c r="AA613" s="170"/>
    </row>
    <row r="614" spans="2:27" ht="15.6" x14ac:dyDescent="0.25">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c r="AA614" s="170"/>
    </row>
    <row r="615" spans="2:27" ht="15.6" x14ac:dyDescent="0.25">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c r="AA615" s="170"/>
    </row>
    <row r="616" spans="2:27" ht="15.6" x14ac:dyDescent="0.25">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c r="AA616" s="170"/>
    </row>
    <row r="617" spans="2:27" ht="15.6" x14ac:dyDescent="0.25">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c r="AA617" s="170"/>
    </row>
    <row r="618" spans="2:27" ht="15.6" x14ac:dyDescent="0.25">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c r="AA618" s="170"/>
    </row>
    <row r="619" spans="2:27" ht="15.6" x14ac:dyDescent="0.25">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row>
    <row r="620" spans="2:27" ht="15.6" x14ac:dyDescent="0.25">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c r="AA620" s="170"/>
    </row>
    <row r="621" spans="2:27" ht="15.6" x14ac:dyDescent="0.25">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c r="AA621" s="170"/>
    </row>
    <row r="622" spans="2:27" ht="15.6" x14ac:dyDescent="0.25">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c r="AA622" s="170"/>
    </row>
    <row r="623" spans="2:27" ht="15.6" x14ac:dyDescent="0.25">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c r="AA623" s="170"/>
    </row>
    <row r="624" spans="2:27" ht="15.6" x14ac:dyDescent="0.25">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c r="AA624" s="170"/>
    </row>
    <row r="625" spans="2:27" ht="15.6" x14ac:dyDescent="0.25">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c r="AA625" s="170"/>
    </row>
    <row r="626" spans="2:27" ht="15.6" x14ac:dyDescent="0.25">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c r="AA626" s="170"/>
    </row>
    <row r="627" spans="2:27" ht="15.6" x14ac:dyDescent="0.25">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c r="AA627" s="170"/>
    </row>
    <row r="628" spans="2:27" ht="15.6" x14ac:dyDescent="0.25">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c r="AA628" s="170"/>
    </row>
    <row r="629" spans="2:27" ht="15.6" x14ac:dyDescent="0.25">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c r="AA629" s="170"/>
    </row>
    <row r="630" spans="2:27" ht="15.6" x14ac:dyDescent="0.25">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c r="AA630" s="170"/>
    </row>
    <row r="631" spans="2:27" ht="15.6" x14ac:dyDescent="0.25">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c r="AA631" s="170"/>
    </row>
    <row r="632" spans="2:27" ht="15.6" x14ac:dyDescent="0.25">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c r="AA632" s="170"/>
    </row>
    <row r="633" spans="2:27" ht="15.6" x14ac:dyDescent="0.25">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c r="AA633" s="170"/>
    </row>
    <row r="634" spans="2:27" ht="15.6" x14ac:dyDescent="0.25">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c r="AA634" s="170"/>
    </row>
    <row r="635" spans="2:27" ht="15.6" x14ac:dyDescent="0.25">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c r="AA635" s="170"/>
    </row>
    <row r="636" spans="2:27" ht="15.6" x14ac:dyDescent="0.25">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c r="AA636" s="170"/>
    </row>
    <row r="637" spans="2:27" ht="15.6" x14ac:dyDescent="0.25">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c r="AA637" s="170"/>
    </row>
    <row r="638" spans="2:27" ht="15.6" x14ac:dyDescent="0.25">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c r="AA638" s="170"/>
    </row>
    <row r="639" spans="2:27" ht="15.6" x14ac:dyDescent="0.25">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c r="AA639" s="170"/>
    </row>
    <row r="640" spans="2:27" ht="15.6" x14ac:dyDescent="0.25">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c r="AA640" s="170"/>
    </row>
    <row r="641" spans="2:27" ht="15.6" x14ac:dyDescent="0.25">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c r="AA641" s="170"/>
    </row>
    <row r="642" spans="2:27" ht="15.6" x14ac:dyDescent="0.25">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c r="AA642" s="170"/>
    </row>
    <row r="643" spans="2:27" ht="15.6" x14ac:dyDescent="0.25">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c r="AA643" s="170"/>
    </row>
    <row r="644" spans="2:27" ht="15.6" x14ac:dyDescent="0.25">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c r="AA644" s="170"/>
    </row>
    <row r="645" spans="2:27" ht="15.6" x14ac:dyDescent="0.25">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c r="AA645" s="170"/>
    </row>
    <row r="646" spans="2:27" ht="15.6" x14ac:dyDescent="0.25">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c r="AA646" s="170"/>
    </row>
    <row r="647" spans="2:27" ht="15.6" x14ac:dyDescent="0.25">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c r="AA647" s="170"/>
    </row>
    <row r="648" spans="2:27" ht="15.6" x14ac:dyDescent="0.25">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c r="AA648" s="170"/>
    </row>
    <row r="649" spans="2:27" ht="15.6" x14ac:dyDescent="0.25">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c r="AA649" s="170"/>
    </row>
    <row r="650" spans="2:27" ht="15.6" x14ac:dyDescent="0.25">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c r="AA650" s="170"/>
    </row>
    <row r="651" spans="2:27" ht="15.6" x14ac:dyDescent="0.25">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c r="AA651" s="170"/>
    </row>
    <row r="652" spans="2:27" ht="15.6" x14ac:dyDescent="0.25">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c r="AA652" s="170"/>
    </row>
    <row r="653" spans="2:27" ht="15.6" x14ac:dyDescent="0.25">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c r="AA653" s="170"/>
    </row>
    <row r="654" spans="2:27" ht="15.6" x14ac:dyDescent="0.25">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c r="AA654" s="170"/>
    </row>
    <row r="655" spans="2:27" ht="15.6" x14ac:dyDescent="0.25">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c r="AA655" s="170"/>
    </row>
    <row r="656" spans="2:27" ht="15.6" x14ac:dyDescent="0.25">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row>
    <row r="657" spans="2:27" ht="15.6" x14ac:dyDescent="0.25">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c r="AA657" s="170"/>
    </row>
    <row r="658" spans="2:27" ht="15.6" x14ac:dyDescent="0.25">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c r="AA658" s="170"/>
    </row>
    <row r="659" spans="2:27" ht="15.6" x14ac:dyDescent="0.25">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c r="AA659" s="170"/>
    </row>
    <row r="660" spans="2:27" ht="15.6" x14ac:dyDescent="0.25">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c r="AA660" s="170"/>
    </row>
    <row r="661" spans="2:27" ht="15.6" x14ac:dyDescent="0.25">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c r="AA661" s="170"/>
    </row>
    <row r="662" spans="2:27" ht="15.6" x14ac:dyDescent="0.25">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c r="AA662" s="170"/>
    </row>
    <row r="663" spans="2:27" ht="15.6" x14ac:dyDescent="0.25">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c r="AA663" s="170"/>
    </row>
    <row r="664" spans="2:27" ht="15.6" x14ac:dyDescent="0.25">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c r="AA664" s="170"/>
    </row>
    <row r="665" spans="2:27" ht="15.6" x14ac:dyDescent="0.25">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c r="AA665" s="170"/>
    </row>
    <row r="666" spans="2:27" ht="15.6" x14ac:dyDescent="0.25">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c r="AA666" s="170"/>
    </row>
    <row r="667" spans="2:27" ht="15.6" x14ac:dyDescent="0.25">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c r="AA667" s="170"/>
    </row>
    <row r="668" spans="2:27" ht="15.6" x14ac:dyDescent="0.25">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c r="AA668" s="170"/>
    </row>
    <row r="669" spans="2:27" ht="15.6" x14ac:dyDescent="0.25">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c r="AA669" s="170"/>
    </row>
    <row r="670" spans="2:27" ht="15.6" x14ac:dyDescent="0.25">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c r="AA670" s="170"/>
    </row>
    <row r="671" spans="2:27" ht="15.6" x14ac:dyDescent="0.25">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c r="AA671" s="170"/>
    </row>
    <row r="672" spans="2:27" ht="15.6" x14ac:dyDescent="0.25">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c r="AA672" s="170"/>
    </row>
    <row r="673" spans="2:27" ht="15.6" x14ac:dyDescent="0.25">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c r="AA673" s="170"/>
    </row>
    <row r="674" spans="2:27" ht="15.6" x14ac:dyDescent="0.25">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c r="AA674" s="170"/>
    </row>
    <row r="675" spans="2:27" ht="15.6" x14ac:dyDescent="0.25">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c r="AA675" s="170"/>
    </row>
    <row r="676" spans="2:27" ht="15.6" x14ac:dyDescent="0.25">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c r="AA676" s="170"/>
    </row>
    <row r="677" spans="2:27" ht="15.6" x14ac:dyDescent="0.25">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c r="AA677" s="170"/>
    </row>
    <row r="678" spans="2:27" ht="15.6" x14ac:dyDescent="0.25">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c r="AA678" s="170"/>
    </row>
    <row r="679" spans="2:27" ht="15.6" x14ac:dyDescent="0.25">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c r="AA679" s="170"/>
    </row>
    <row r="680" spans="2:27" ht="15.6" x14ac:dyDescent="0.25">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c r="AA680" s="170"/>
    </row>
    <row r="681" spans="2:27" ht="15.6" x14ac:dyDescent="0.25">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c r="AA681" s="170"/>
    </row>
    <row r="682" spans="2:27" ht="15.6" x14ac:dyDescent="0.25">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c r="AA682" s="170"/>
    </row>
    <row r="683" spans="2:27" ht="15.6" x14ac:dyDescent="0.25">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c r="AA683" s="170"/>
    </row>
    <row r="684" spans="2:27" ht="15.6" x14ac:dyDescent="0.25">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c r="AA684" s="170"/>
    </row>
    <row r="685" spans="2:27" ht="15.6" x14ac:dyDescent="0.25">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c r="AA685" s="170"/>
    </row>
    <row r="686" spans="2:27" ht="15.6" x14ac:dyDescent="0.25">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c r="AA686" s="170"/>
    </row>
    <row r="687" spans="2:27" ht="15.6" x14ac:dyDescent="0.25">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c r="AA687" s="170"/>
    </row>
    <row r="688" spans="2:27" ht="15.6" x14ac:dyDescent="0.25">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c r="AA688" s="170"/>
    </row>
    <row r="689" spans="2:27" ht="15.6" x14ac:dyDescent="0.25">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c r="AA689" s="170"/>
    </row>
    <row r="690" spans="2:27" ht="15.6" x14ac:dyDescent="0.25">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c r="AA690" s="170"/>
    </row>
    <row r="691" spans="2:27" ht="15.6" x14ac:dyDescent="0.25">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c r="AA691" s="170"/>
    </row>
    <row r="692" spans="2:27" ht="15.6" x14ac:dyDescent="0.25">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row>
    <row r="693" spans="2:27" ht="15.6" x14ac:dyDescent="0.25">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c r="AA693" s="170"/>
    </row>
    <row r="694" spans="2:27" ht="15.6" x14ac:dyDescent="0.25">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c r="AA694" s="170"/>
    </row>
    <row r="695" spans="2:27" ht="15.6" x14ac:dyDescent="0.25">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c r="AA695" s="170"/>
    </row>
    <row r="696" spans="2:27" ht="15.6" x14ac:dyDescent="0.25">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c r="AA696" s="170"/>
    </row>
    <row r="697" spans="2:27" ht="15.6" x14ac:dyDescent="0.25">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c r="AA697" s="170"/>
    </row>
    <row r="698" spans="2:27" ht="15.6" x14ac:dyDescent="0.25">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c r="AA698" s="170"/>
    </row>
    <row r="699" spans="2:27" ht="15.6" x14ac:dyDescent="0.25">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c r="AA699" s="170"/>
    </row>
    <row r="700" spans="2:27" ht="15.6" x14ac:dyDescent="0.25">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c r="AA700" s="170"/>
    </row>
    <row r="701" spans="2:27" ht="15.6" x14ac:dyDescent="0.25">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c r="AA701" s="170"/>
    </row>
    <row r="702" spans="2:27" ht="15.6" x14ac:dyDescent="0.25">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c r="AA702" s="170"/>
    </row>
    <row r="703" spans="2:27" ht="15.6" x14ac:dyDescent="0.25">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c r="AA703" s="170"/>
    </row>
    <row r="704" spans="2:27" ht="15.6" x14ac:dyDescent="0.25">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c r="AA704" s="170"/>
    </row>
    <row r="705" spans="2:27" ht="15.6" x14ac:dyDescent="0.25">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c r="AA705" s="170"/>
    </row>
    <row r="706" spans="2:27" ht="15.6" x14ac:dyDescent="0.25">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c r="AA706" s="170"/>
    </row>
    <row r="707" spans="2:27" ht="15.6" x14ac:dyDescent="0.25">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c r="AA707" s="170"/>
    </row>
    <row r="708" spans="2:27" ht="15.6" x14ac:dyDescent="0.25">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c r="AA708" s="170"/>
    </row>
    <row r="709" spans="2:27" ht="15.6" x14ac:dyDescent="0.25">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c r="AA709" s="170"/>
    </row>
    <row r="710" spans="2:27" ht="15.6" x14ac:dyDescent="0.25">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c r="AA710" s="170"/>
    </row>
    <row r="711" spans="2:27" ht="15.6" x14ac:dyDescent="0.25">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c r="AA711" s="170"/>
    </row>
    <row r="712" spans="2:27" ht="15.6" x14ac:dyDescent="0.25">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c r="AA712" s="170"/>
    </row>
    <row r="713" spans="2:27" ht="15.6" x14ac:dyDescent="0.25">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c r="AA713" s="170"/>
    </row>
    <row r="714" spans="2:27" ht="15.6" x14ac:dyDescent="0.25">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c r="AA714" s="170"/>
    </row>
    <row r="715" spans="2:27" ht="15.6" x14ac:dyDescent="0.25">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c r="AA715" s="170"/>
    </row>
    <row r="716" spans="2:27" ht="15.6" x14ac:dyDescent="0.25">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c r="AA716" s="170"/>
    </row>
    <row r="717" spans="2:27" ht="15.6" x14ac:dyDescent="0.25">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c r="AA717" s="170"/>
    </row>
    <row r="718" spans="2:27" ht="15.6" x14ac:dyDescent="0.25">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c r="AA718" s="170"/>
    </row>
    <row r="719" spans="2:27" ht="15.6" x14ac:dyDescent="0.25">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row>
    <row r="720" spans="2:27" ht="15.6" x14ac:dyDescent="0.25">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c r="AA720" s="170"/>
    </row>
    <row r="721" spans="2:27" ht="15.6" x14ac:dyDescent="0.25">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c r="AA721" s="170"/>
    </row>
    <row r="722" spans="2:27" ht="15.6" x14ac:dyDescent="0.25">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c r="AA722" s="170"/>
    </row>
    <row r="723" spans="2:27" ht="15.6" x14ac:dyDescent="0.25">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c r="AA723" s="170"/>
    </row>
    <row r="724" spans="2:27" ht="15.6" x14ac:dyDescent="0.25">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c r="AA724" s="170"/>
    </row>
    <row r="725" spans="2:27" ht="15.6" x14ac:dyDescent="0.25">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c r="AA725" s="170"/>
    </row>
    <row r="726" spans="2:27" ht="15.6" x14ac:dyDescent="0.25">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c r="AA726" s="170"/>
    </row>
    <row r="727" spans="2:27" ht="15.6" x14ac:dyDescent="0.25">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c r="AA727" s="170"/>
    </row>
    <row r="728" spans="2:27" ht="15.6" x14ac:dyDescent="0.25">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c r="AA728" s="170"/>
    </row>
    <row r="729" spans="2:27" ht="15.6" x14ac:dyDescent="0.25">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c r="AA729" s="170"/>
    </row>
    <row r="730" spans="2:27" ht="15.6" x14ac:dyDescent="0.25">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c r="AA730" s="170"/>
    </row>
    <row r="731" spans="2:27" ht="15.6" x14ac:dyDescent="0.25">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c r="AA731" s="170"/>
    </row>
    <row r="732" spans="2:27" ht="15.6" x14ac:dyDescent="0.25">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c r="AA732" s="170"/>
    </row>
    <row r="733" spans="2:27" ht="15.6" x14ac:dyDescent="0.25">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c r="AA733" s="170"/>
    </row>
    <row r="734" spans="2:27" ht="15.6" x14ac:dyDescent="0.25">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c r="AA734" s="170"/>
    </row>
    <row r="735" spans="2:27" ht="15.6" x14ac:dyDescent="0.25">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c r="AA735" s="170"/>
    </row>
    <row r="736" spans="2:27" ht="15.6" x14ac:dyDescent="0.25">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c r="AA736" s="170"/>
    </row>
    <row r="737" spans="2:27" ht="15.6" x14ac:dyDescent="0.25">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c r="AA737" s="170"/>
    </row>
    <row r="738" spans="2:27" ht="15.6" x14ac:dyDescent="0.25">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c r="AA738" s="170"/>
    </row>
    <row r="739" spans="2:27" ht="15.6" x14ac:dyDescent="0.25">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c r="AA739" s="170"/>
    </row>
    <row r="740" spans="2:27" ht="15.6" x14ac:dyDescent="0.25">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c r="AA740" s="170"/>
    </row>
    <row r="741" spans="2:27" ht="15.6" x14ac:dyDescent="0.25">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c r="AA741" s="170"/>
    </row>
    <row r="742" spans="2:27" ht="15.6" x14ac:dyDescent="0.25">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c r="AA742" s="170"/>
    </row>
    <row r="743" spans="2:27" ht="15.6" x14ac:dyDescent="0.25">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c r="AA743" s="170"/>
    </row>
    <row r="744" spans="2:27" ht="15.6" x14ac:dyDescent="0.25">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c r="AA744" s="170"/>
    </row>
    <row r="745" spans="2:27" ht="15.6" x14ac:dyDescent="0.25">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c r="AA745" s="170"/>
    </row>
    <row r="746" spans="2:27" ht="15.6" x14ac:dyDescent="0.25">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c r="AA746" s="170"/>
    </row>
    <row r="747" spans="2:27" ht="15.6" x14ac:dyDescent="0.25">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c r="AA747" s="170"/>
    </row>
    <row r="748" spans="2:27" ht="15.6" x14ac:dyDescent="0.25">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c r="AA748" s="170"/>
    </row>
    <row r="749" spans="2:27" ht="15.6" x14ac:dyDescent="0.25">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c r="AA749" s="170"/>
    </row>
    <row r="750" spans="2:27" ht="15.6" x14ac:dyDescent="0.25">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c r="AA750" s="170"/>
    </row>
    <row r="751" spans="2:27" ht="15.6" x14ac:dyDescent="0.25">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c r="AA751" s="170"/>
    </row>
    <row r="752" spans="2:27" ht="15.6" x14ac:dyDescent="0.25">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c r="AA752" s="170"/>
    </row>
    <row r="753" spans="2:27" ht="15.6" x14ac:dyDescent="0.25">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c r="AA753" s="170"/>
    </row>
    <row r="754" spans="2:27" ht="15.6" x14ac:dyDescent="0.25">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c r="AA754" s="170"/>
    </row>
    <row r="755" spans="2:27" ht="15.6" x14ac:dyDescent="0.25">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c r="AA755" s="170"/>
    </row>
    <row r="756" spans="2:27" ht="15.6" x14ac:dyDescent="0.25">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c r="AA756" s="170"/>
    </row>
    <row r="757" spans="2:27" ht="15.6" x14ac:dyDescent="0.25">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c r="AA757" s="170"/>
    </row>
    <row r="758" spans="2:27" ht="15.6" x14ac:dyDescent="0.25">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c r="AA758" s="170"/>
    </row>
    <row r="759" spans="2:27" ht="15.6" x14ac:dyDescent="0.25">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c r="AA759" s="170"/>
    </row>
    <row r="760" spans="2:27" ht="15.6" x14ac:dyDescent="0.25">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c r="AA760" s="170"/>
    </row>
    <row r="761" spans="2:27" ht="15.6" x14ac:dyDescent="0.25">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c r="AA761" s="170"/>
    </row>
    <row r="762" spans="2:27" ht="15.6" x14ac:dyDescent="0.25">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c r="AA762" s="170"/>
    </row>
    <row r="763" spans="2:27" ht="15.6" x14ac:dyDescent="0.25">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c r="AA763" s="170"/>
    </row>
    <row r="764" spans="2:27" ht="15.6" x14ac:dyDescent="0.25">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c r="AA764" s="170"/>
    </row>
    <row r="765" spans="2:27" ht="15.6" x14ac:dyDescent="0.25">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c r="AA765" s="170"/>
    </row>
    <row r="766" spans="2:27" ht="15.6" x14ac:dyDescent="0.25">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c r="AA766" s="170"/>
    </row>
    <row r="767" spans="2:27" ht="15.6" x14ac:dyDescent="0.25">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c r="AA767" s="170"/>
    </row>
    <row r="768" spans="2:27" ht="15.6" x14ac:dyDescent="0.25">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c r="AA768" s="170"/>
    </row>
    <row r="769" spans="2:27" ht="15.6" x14ac:dyDescent="0.25">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c r="AA769" s="170"/>
    </row>
    <row r="770" spans="2:27" ht="15.6" x14ac:dyDescent="0.25">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c r="AA770" s="170"/>
    </row>
    <row r="771" spans="2:27" ht="15.6" x14ac:dyDescent="0.25">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c r="AA771" s="170"/>
    </row>
    <row r="772" spans="2:27" ht="15.6" x14ac:dyDescent="0.25">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c r="AA772" s="170"/>
    </row>
    <row r="773" spans="2:27" ht="15.6" x14ac:dyDescent="0.25">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c r="AA773" s="170"/>
    </row>
    <row r="774" spans="2:27" ht="15.6" x14ac:dyDescent="0.25">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c r="AA774" s="170"/>
    </row>
    <row r="775" spans="2:27" ht="15.6" x14ac:dyDescent="0.25">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c r="AA775" s="170"/>
    </row>
    <row r="776" spans="2:27" ht="15.6" x14ac:dyDescent="0.25">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c r="AA776" s="170"/>
    </row>
    <row r="777" spans="2:27" ht="15.6" x14ac:dyDescent="0.25">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c r="AA777" s="170"/>
    </row>
    <row r="778" spans="2:27" ht="15.6" x14ac:dyDescent="0.25">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c r="AA778" s="170"/>
    </row>
    <row r="779" spans="2:27" ht="15.6" x14ac:dyDescent="0.25">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c r="AA779" s="170"/>
    </row>
    <row r="780" spans="2:27" ht="15.6" x14ac:dyDescent="0.25">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c r="AA780" s="170"/>
    </row>
    <row r="781" spans="2:27" ht="15.6" x14ac:dyDescent="0.25">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c r="AA781" s="170"/>
    </row>
    <row r="782" spans="2:27" ht="15.6" x14ac:dyDescent="0.25">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c r="AA782" s="170"/>
    </row>
    <row r="783" spans="2:27" ht="15.6" x14ac:dyDescent="0.25">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c r="AA783" s="170"/>
    </row>
    <row r="784" spans="2:27" ht="15.6" x14ac:dyDescent="0.25">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c r="AA784" s="170"/>
    </row>
    <row r="785" spans="2:27" ht="15.6" x14ac:dyDescent="0.25">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c r="AA785" s="170"/>
    </row>
    <row r="786" spans="2:27" ht="15.6" x14ac:dyDescent="0.25">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c r="AA786" s="170"/>
    </row>
    <row r="787" spans="2:27" ht="15.6" x14ac:dyDescent="0.25">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c r="AA787" s="170"/>
    </row>
    <row r="788" spans="2:27" ht="15.6" x14ac:dyDescent="0.25">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c r="AA788" s="170"/>
    </row>
    <row r="789" spans="2:27" ht="15.6" x14ac:dyDescent="0.25">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c r="AA789" s="170"/>
    </row>
    <row r="790" spans="2:27" ht="15.6" x14ac:dyDescent="0.25">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c r="AA790" s="170"/>
    </row>
    <row r="791" spans="2:27" ht="15.6" x14ac:dyDescent="0.25">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c r="AA791" s="170"/>
    </row>
    <row r="792" spans="2:27" ht="15.6" x14ac:dyDescent="0.25">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c r="AA792" s="170"/>
    </row>
    <row r="793" spans="2:27" ht="15.6" x14ac:dyDescent="0.25">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c r="AA793" s="170"/>
    </row>
    <row r="794" spans="2:27" ht="15.6" x14ac:dyDescent="0.25">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c r="AA794" s="170"/>
    </row>
    <row r="795" spans="2:27" ht="15.6" x14ac:dyDescent="0.25">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c r="AA795" s="170"/>
    </row>
    <row r="796" spans="2:27" ht="15.6" x14ac:dyDescent="0.25">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c r="AA796" s="170"/>
    </row>
    <row r="797" spans="2:27" ht="15.6" x14ac:dyDescent="0.25">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c r="AA797" s="170"/>
    </row>
    <row r="798" spans="2:27" ht="15.6" x14ac:dyDescent="0.25">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c r="AA798" s="170"/>
    </row>
    <row r="799" spans="2:27" ht="15.6" x14ac:dyDescent="0.25">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c r="AA799" s="170"/>
    </row>
    <row r="800" spans="2:27" ht="15.6" x14ac:dyDescent="0.25">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c r="AA800" s="170"/>
    </row>
    <row r="801" spans="2:27" ht="15.6" x14ac:dyDescent="0.25">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c r="AA801" s="170"/>
    </row>
    <row r="802" spans="2:27" ht="15.6" x14ac:dyDescent="0.25">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c r="AA802" s="170"/>
    </row>
    <row r="803" spans="2:27" ht="15.6" x14ac:dyDescent="0.25">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c r="AA803" s="170"/>
    </row>
    <row r="804" spans="2:27" ht="15.6" x14ac:dyDescent="0.25">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c r="AA804" s="170"/>
    </row>
    <row r="805" spans="2:27" ht="15.6" x14ac:dyDescent="0.25">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c r="AA805" s="170"/>
    </row>
    <row r="806" spans="2:27" ht="15.6" x14ac:dyDescent="0.25">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c r="AA806" s="170"/>
    </row>
    <row r="807" spans="2:27" ht="15.6" x14ac:dyDescent="0.25">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c r="AA807" s="170"/>
    </row>
    <row r="808" spans="2:27" ht="15.6" x14ac:dyDescent="0.25">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c r="AA808" s="170"/>
    </row>
    <row r="809" spans="2:27" ht="15.6" x14ac:dyDescent="0.25">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c r="AA809" s="170"/>
    </row>
    <row r="810" spans="2:27" ht="15.6" x14ac:dyDescent="0.25">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c r="AA810" s="170"/>
    </row>
    <row r="811" spans="2:27" ht="15.6" x14ac:dyDescent="0.25">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c r="AA811" s="170"/>
    </row>
    <row r="812" spans="2:27" ht="15.6" x14ac:dyDescent="0.25">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c r="AA812" s="170"/>
    </row>
    <row r="813" spans="2:27" ht="15.6" x14ac:dyDescent="0.25">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c r="AA813" s="170"/>
    </row>
    <row r="814" spans="2:27" ht="15.6" x14ac:dyDescent="0.25">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c r="AA814" s="170"/>
    </row>
    <row r="815" spans="2:27" ht="15.6" x14ac:dyDescent="0.25">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c r="AA815" s="170"/>
    </row>
    <row r="816" spans="2:27" ht="15.6" x14ac:dyDescent="0.25">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c r="AA816" s="170"/>
    </row>
    <row r="817" spans="2:27" ht="15.6" x14ac:dyDescent="0.25">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c r="AA817" s="170"/>
    </row>
    <row r="818" spans="2:27" ht="15.6" x14ac:dyDescent="0.25">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c r="AA818" s="170"/>
    </row>
    <row r="819" spans="2:27" ht="15.6" x14ac:dyDescent="0.25">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c r="AA819" s="170"/>
    </row>
    <row r="820" spans="2:27" ht="15.6" x14ac:dyDescent="0.25">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c r="AA820" s="170"/>
    </row>
    <row r="821" spans="2:27" ht="15.6" x14ac:dyDescent="0.25">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c r="AA821" s="170"/>
    </row>
    <row r="822" spans="2:27" ht="15.6" x14ac:dyDescent="0.25">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c r="AA822" s="170"/>
    </row>
    <row r="823" spans="2:27" ht="15.6" x14ac:dyDescent="0.25">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c r="AA823" s="170"/>
    </row>
    <row r="824" spans="2:27" ht="15.6" x14ac:dyDescent="0.25">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c r="AA824" s="170"/>
    </row>
    <row r="825" spans="2:27" ht="15.6" x14ac:dyDescent="0.25">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c r="AA825" s="170"/>
    </row>
    <row r="826" spans="2:27" ht="15.6" x14ac:dyDescent="0.25">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c r="AA826" s="170"/>
    </row>
    <row r="827" spans="2:27" ht="15.6" x14ac:dyDescent="0.25">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c r="AA827" s="170"/>
    </row>
    <row r="828" spans="2:27" ht="15.6" x14ac:dyDescent="0.25">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c r="AA828" s="170"/>
    </row>
    <row r="829" spans="2:27" ht="15.6" x14ac:dyDescent="0.25">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c r="AA829" s="170"/>
    </row>
    <row r="830" spans="2:27" ht="15.6" x14ac:dyDescent="0.25">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c r="AA830" s="170"/>
    </row>
    <row r="831" spans="2:27" ht="15.6" x14ac:dyDescent="0.25">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c r="AA831" s="170"/>
    </row>
    <row r="832" spans="2:27" ht="15.6" x14ac:dyDescent="0.25">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c r="AA832" s="170"/>
    </row>
    <row r="833" spans="2:27" ht="15.6" x14ac:dyDescent="0.25">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c r="AA833" s="170"/>
    </row>
    <row r="834" spans="2:27" ht="15.6" x14ac:dyDescent="0.25">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c r="AA834" s="170"/>
    </row>
    <row r="835" spans="2:27" ht="15.6" x14ac:dyDescent="0.25">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c r="AA835" s="170"/>
    </row>
    <row r="836" spans="2:27" ht="15.6" x14ac:dyDescent="0.25">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c r="AA836" s="170"/>
    </row>
    <row r="837" spans="2:27" ht="15.6" x14ac:dyDescent="0.25">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c r="AA837" s="170"/>
    </row>
    <row r="838" spans="2:27" ht="15.6" x14ac:dyDescent="0.25">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c r="AA838" s="170"/>
    </row>
    <row r="839" spans="2:27" ht="15.6" x14ac:dyDescent="0.25">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c r="AA839" s="170"/>
    </row>
    <row r="840" spans="2:27" ht="15.6" x14ac:dyDescent="0.25">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c r="AA840" s="170"/>
    </row>
    <row r="841" spans="2:27" ht="15.6" x14ac:dyDescent="0.25">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c r="AA841" s="170"/>
    </row>
    <row r="842" spans="2:27" ht="15.6" x14ac:dyDescent="0.25">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c r="AA842" s="170"/>
    </row>
    <row r="843" spans="2:27" ht="15.6" x14ac:dyDescent="0.25">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c r="AA843" s="170"/>
    </row>
    <row r="844" spans="2:27" ht="15.6" x14ac:dyDescent="0.25">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c r="AA844" s="170"/>
    </row>
    <row r="845" spans="2:27" ht="15.6" x14ac:dyDescent="0.25">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c r="AA845" s="170"/>
    </row>
    <row r="846" spans="2:27" ht="15.6" x14ac:dyDescent="0.25">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c r="AA846" s="170"/>
    </row>
    <row r="847" spans="2:27" ht="15.6" x14ac:dyDescent="0.25">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c r="AA847" s="170"/>
    </row>
    <row r="848" spans="2:27" ht="15.6" x14ac:dyDescent="0.25">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c r="AA848" s="170"/>
    </row>
    <row r="849" spans="2:27" ht="15.6" x14ac:dyDescent="0.25">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c r="AA849" s="170"/>
    </row>
    <row r="850" spans="2:27" ht="15.6" x14ac:dyDescent="0.25">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c r="AA850" s="170"/>
    </row>
    <row r="851" spans="2:27" ht="15.6" x14ac:dyDescent="0.25">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c r="AA851" s="170"/>
    </row>
    <row r="852" spans="2:27" ht="15.6" x14ac:dyDescent="0.25">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c r="AA852" s="170"/>
    </row>
    <row r="853" spans="2:27" ht="15.6" x14ac:dyDescent="0.25">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c r="AA853" s="170"/>
    </row>
    <row r="854" spans="2:27" ht="15.6" x14ac:dyDescent="0.25">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c r="AA854" s="170"/>
    </row>
    <row r="855" spans="2:27" ht="15.6" x14ac:dyDescent="0.25">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c r="AA855" s="170"/>
    </row>
    <row r="856" spans="2:27" ht="15.6" x14ac:dyDescent="0.25">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c r="AA856" s="170"/>
    </row>
    <row r="857" spans="2:27" ht="15.6" x14ac:dyDescent="0.25">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c r="AA857" s="170"/>
    </row>
    <row r="858" spans="2:27" ht="15.6" x14ac:dyDescent="0.25">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c r="AA858" s="170"/>
    </row>
    <row r="859" spans="2:27" ht="15.6" x14ac:dyDescent="0.25">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c r="AA859" s="170"/>
    </row>
    <row r="860" spans="2:27" ht="15.6" x14ac:dyDescent="0.25">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c r="AA860" s="170"/>
    </row>
    <row r="861" spans="2:27" ht="15.6" x14ac:dyDescent="0.25">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c r="AA861" s="170"/>
    </row>
    <row r="862" spans="2:27" ht="15.6" x14ac:dyDescent="0.25">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c r="AA862" s="170"/>
    </row>
    <row r="863" spans="2:27" ht="15.6" x14ac:dyDescent="0.25">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c r="AA863" s="170"/>
    </row>
    <row r="864" spans="2:27" ht="15.6" x14ac:dyDescent="0.25">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c r="AA864" s="170"/>
    </row>
    <row r="865" spans="2:27" ht="15.6" x14ac:dyDescent="0.25">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c r="AA865" s="170"/>
    </row>
    <row r="866" spans="2:27" ht="15.6" x14ac:dyDescent="0.25">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c r="AA866" s="170"/>
    </row>
    <row r="867" spans="2:27" ht="15.6" x14ac:dyDescent="0.25">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c r="AA867" s="170"/>
    </row>
    <row r="868" spans="2:27" ht="15.6" x14ac:dyDescent="0.25">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c r="AA868" s="170"/>
    </row>
    <row r="869" spans="2:27" ht="15.6" x14ac:dyDescent="0.25">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c r="AA869" s="170"/>
    </row>
    <row r="870" spans="2:27" ht="15.6" x14ac:dyDescent="0.25">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c r="AA870" s="170"/>
    </row>
    <row r="871" spans="2:27" ht="15.6" x14ac:dyDescent="0.25">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c r="AA871" s="170"/>
    </row>
    <row r="872" spans="2:27" ht="15.6" x14ac:dyDescent="0.25">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c r="AA872" s="170"/>
    </row>
    <row r="873" spans="2:27" ht="15.6" x14ac:dyDescent="0.25">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c r="AA873" s="170"/>
    </row>
    <row r="874" spans="2:27" ht="15.6" x14ac:dyDescent="0.25">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c r="AA874" s="170"/>
    </row>
    <row r="875" spans="2:27" ht="15.6" x14ac:dyDescent="0.25">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c r="AA875" s="170"/>
    </row>
    <row r="876" spans="2:27" ht="15.6" x14ac:dyDescent="0.25">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c r="AA876" s="170"/>
    </row>
    <row r="877" spans="2:27" ht="15.6" x14ac:dyDescent="0.25">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c r="AA877" s="170"/>
    </row>
    <row r="878" spans="2:27" ht="15.6" x14ac:dyDescent="0.25">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c r="AA878" s="170"/>
    </row>
    <row r="879" spans="2:27" ht="15.6" x14ac:dyDescent="0.25">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c r="AA879" s="170"/>
    </row>
    <row r="880" spans="2:27" ht="15.6" x14ac:dyDescent="0.25">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c r="AA880" s="170"/>
    </row>
    <row r="881" spans="2:27" ht="15.6" x14ac:dyDescent="0.25">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c r="AA881" s="170"/>
    </row>
    <row r="882" spans="2:27" ht="15.6" x14ac:dyDescent="0.25">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c r="AA882" s="170"/>
    </row>
    <row r="883" spans="2:27" ht="15.6" x14ac:dyDescent="0.25">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c r="AA883" s="170"/>
    </row>
    <row r="884" spans="2:27" ht="15.6" x14ac:dyDescent="0.25">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c r="AA884" s="170"/>
    </row>
    <row r="885" spans="2:27" ht="15.6" x14ac:dyDescent="0.25">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c r="AA885" s="170"/>
    </row>
    <row r="886" spans="2:27" ht="15.6" x14ac:dyDescent="0.25">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c r="AA886" s="170"/>
    </row>
    <row r="887" spans="2:27" ht="15.6" x14ac:dyDescent="0.25">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c r="AA887" s="170"/>
    </row>
    <row r="888" spans="2:27" ht="15.6" x14ac:dyDescent="0.25">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c r="AA888" s="170"/>
    </row>
    <row r="889" spans="2:27" ht="15.6" x14ac:dyDescent="0.25">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c r="AA889" s="170"/>
    </row>
    <row r="890" spans="2:27" ht="15.6" x14ac:dyDescent="0.25">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c r="AA890" s="170"/>
    </row>
    <row r="891" spans="2:27" ht="15.6" x14ac:dyDescent="0.25">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c r="AA891" s="170"/>
    </row>
    <row r="892" spans="2:27" ht="15.6" x14ac:dyDescent="0.25">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c r="AA892" s="170"/>
    </row>
    <row r="893" spans="2:27" ht="15.6" x14ac:dyDescent="0.25">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c r="AA893" s="170"/>
    </row>
    <row r="894" spans="2:27" ht="15.6" x14ac:dyDescent="0.25">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c r="AA894" s="170"/>
    </row>
    <row r="895" spans="2:27" ht="15.6" x14ac:dyDescent="0.25">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c r="AA895" s="170"/>
    </row>
    <row r="896" spans="2:27" ht="15.6" x14ac:dyDescent="0.25">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c r="AA896" s="170"/>
    </row>
    <row r="897" spans="2:27" ht="15.6" x14ac:dyDescent="0.25">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c r="AA897" s="170"/>
    </row>
    <row r="898" spans="2:27" ht="15.6" x14ac:dyDescent="0.25">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c r="AA898" s="170"/>
    </row>
    <row r="899" spans="2:27" ht="15.6" x14ac:dyDescent="0.25">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c r="AA899" s="170"/>
    </row>
    <row r="900" spans="2:27" ht="15.6" x14ac:dyDescent="0.25">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c r="AA900" s="170"/>
    </row>
    <row r="901" spans="2:27" ht="15.6" x14ac:dyDescent="0.25">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c r="AA901" s="170"/>
    </row>
    <row r="902" spans="2:27" ht="15.6" x14ac:dyDescent="0.25">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c r="AA902" s="170"/>
    </row>
    <row r="903" spans="2:27" ht="15.6" x14ac:dyDescent="0.25">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c r="AA903" s="170"/>
    </row>
    <row r="904" spans="2:27" ht="15.6" x14ac:dyDescent="0.25">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c r="AA904" s="170"/>
    </row>
    <row r="905" spans="2:27" ht="15.6" x14ac:dyDescent="0.25">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c r="AA905" s="170"/>
    </row>
    <row r="906" spans="2:27" ht="15.6" x14ac:dyDescent="0.25">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c r="AA906" s="170"/>
    </row>
    <row r="907" spans="2:27" ht="15.6" x14ac:dyDescent="0.25">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c r="AA907" s="170"/>
    </row>
    <row r="908" spans="2:27" ht="15.6" x14ac:dyDescent="0.25">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c r="AA908" s="170"/>
    </row>
    <row r="909" spans="2:27" ht="15.6" x14ac:dyDescent="0.25">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c r="AA909" s="170"/>
    </row>
    <row r="910" spans="2:27" ht="15.6" x14ac:dyDescent="0.25">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c r="AA910" s="170"/>
    </row>
    <row r="911" spans="2:27" ht="15.6" x14ac:dyDescent="0.25">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c r="AA911" s="170"/>
    </row>
    <row r="912" spans="2:27" ht="15.6" x14ac:dyDescent="0.25">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c r="AA912" s="170"/>
    </row>
    <row r="913" spans="2:27" ht="15.6" x14ac:dyDescent="0.25">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c r="AA913" s="170"/>
    </row>
    <row r="914" spans="2:27" ht="15.6" x14ac:dyDescent="0.25">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c r="AA914" s="170"/>
    </row>
    <row r="915" spans="2:27" ht="15.6" x14ac:dyDescent="0.25">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c r="AA915" s="170"/>
    </row>
    <row r="916" spans="2:27" ht="15.6" x14ac:dyDescent="0.25">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c r="AA916" s="170"/>
    </row>
    <row r="917" spans="2:27" ht="15.6" x14ac:dyDescent="0.25">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c r="AA917" s="170"/>
    </row>
    <row r="918" spans="2:27" ht="15.6" x14ac:dyDescent="0.25">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c r="AA918" s="170"/>
    </row>
    <row r="919" spans="2:27" ht="15.6" x14ac:dyDescent="0.25">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c r="AA919" s="170"/>
    </row>
    <row r="920" spans="2:27" ht="15.6" x14ac:dyDescent="0.25">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c r="AA920" s="170"/>
    </row>
    <row r="921" spans="2:27" ht="15.6" x14ac:dyDescent="0.25">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c r="AA921" s="170"/>
    </row>
    <row r="922" spans="2:27" ht="15.6" x14ac:dyDescent="0.25">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c r="AA922" s="170"/>
    </row>
    <row r="923" spans="2:27" ht="15.6" x14ac:dyDescent="0.25">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c r="AA923" s="170"/>
    </row>
    <row r="924" spans="2:27" ht="15.6" x14ac:dyDescent="0.25">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c r="AA924" s="170"/>
    </row>
    <row r="925" spans="2:27" ht="15.6" x14ac:dyDescent="0.25">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c r="AA925" s="170"/>
    </row>
    <row r="926" spans="2:27" ht="15.6" x14ac:dyDescent="0.25">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c r="AA926" s="170"/>
    </row>
    <row r="927" spans="2:27" ht="15.6" x14ac:dyDescent="0.25">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c r="AA927" s="170"/>
    </row>
    <row r="928" spans="2:27" ht="15.6" x14ac:dyDescent="0.25">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c r="AA928" s="170"/>
    </row>
    <row r="929" spans="2:27" ht="15.6" x14ac:dyDescent="0.25">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c r="AA929" s="170"/>
    </row>
    <row r="930" spans="2:27" ht="15.6" x14ac:dyDescent="0.25">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c r="AA930" s="170"/>
    </row>
    <row r="931" spans="2:27" ht="15.6" x14ac:dyDescent="0.25">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c r="AA931" s="170"/>
    </row>
    <row r="932" spans="2:27" ht="15.6" x14ac:dyDescent="0.25">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c r="AA932" s="170"/>
    </row>
    <row r="933" spans="2:27" ht="15.6" x14ac:dyDescent="0.25">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c r="AA933" s="170"/>
    </row>
    <row r="934" spans="2:27" ht="15.6" x14ac:dyDescent="0.25">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c r="AA934" s="170"/>
    </row>
    <row r="935" spans="2:27" ht="15.6" x14ac:dyDescent="0.25">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c r="AA935" s="170"/>
    </row>
    <row r="936" spans="2:27" ht="15.6" x14ac:dyDescent="0.25">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c r="AA936" s="170"/>
    </row>
    <row r="937" spans="2:27" ht="15.6" x14ac:dyDescent="0.25">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c r="AA937" s="170"/>
    </row>
    <row r="938" spans="2:27" ht="15.6" x14ac:dyDescent="0.25">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c r="AA938" s="170"/>
    </row>
    <row r="939" spans="2:27" ht="15.6" x14ac:dyDescent="0.25">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c r="AA939" s="170"/>
    </row>
    <row r="940" spans="2:27" ht="15.6" x14ac:dyDescent="0.25">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c r="AA940" s="170"/>
    </row>
    <row r="941" spans="2:27" ht="15.6" x14ac:dyDescent="0.25">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c r="AA941" s="170"/>
    </row>
    <row r="942" spans="2:27" ht="15.6" x14ac:dyDescent="0.25">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c r="AA942" s="170"/>
    </row>
    <row r="943" spans="2:27" ht="15.6" x14ac:dyDescent="0.25">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c r="AA943" s="170"/>
    </row>
    <row r="944" spans="2:27" ht="15.6" x14ac:dyDescent="0.25">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c r="AA944" s="170"/>
    </row>
    <row r="945" spans="2:27" ht="15.6" x14ac:dyDescent="0.25">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c r="AA945" s="170"/>
    </row>
    <row r="946" spans="2:27" ht="15.6" x14ac:dyDescent="0.25">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c r="AA946" s="170"/>
    </row>
    <row r="947" spans="2:27" ht="15.6" x14ac:dyDescent="0.25">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c r="AA947" s="170"/>
    </row>
    <row r="948" spans="2:27" ht="15.6" x14ac:dyDescent="0.25">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c r="AA948" s="170"/>
    </row>
    <row r="949" spans="2:27" ht="15.6" x14ac:dyDescent="0.25">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c r="AA949" s="170"/>
    </row>
    <row r="950" spans="2:27" ht="15.6" x14ac:dyDescent="0.25">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c r="AA950" s="170"/>
    </row>
    <row r="951" spans="2:27" ht="15.6" x14ac:dyDescent="0.25">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c r="AA951" s="170"/>
    </row>
    <row r="952" spans="2:27" ht="15.6" x14ac:dyDescent="0.25">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c r="AA952" s="170"/>
    </row>
    <row r="953" spans="2:27" ht="15.6" x14ac:dyDescent="0.25">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c r="AA953" s="170"/>
    </row>
    <row r="954" spans="2:27" ht="15.6" x14ac:dyDescent="0.25">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c r="AA954" s="170"/>
    </row>
    <row r="955" spans="2:27" ht="15.6" x14ac:dyDescent="0.25">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c r="AA955" s="170"/>
    </row>
    <row r="956" spans="2:27" ht="15.6" x14ac:dyDescent="0.25">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c r="AA956" s="170"/>
    </row>
    <row r="957" spans="2:27" ht="15.6" x14ac:dyDescent="0.25">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c r="AA957" s="170"/>
    </row>
    <row r="958" spans="2:27" ht="15.6" x14ac:dyDescent="0.25">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c r="AA958" s="170"/>
    </row>
    <row r="959" spans="2:27" ht="15.6" x14ac:dyDescent="0.25">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c r="AA959" s="170"/>
    </row>
    <row r="960" spans="2:27" ht="15.6" x14ac:dyDescent="0.25">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c r="AA960" s="170"/>
    </row>
    <row r="961" spans="2:27" ht="15.6" x14ac:dyDescent="0.25">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c r="AA961" s="170"/>
    </row>
    <row r="962" spans="2:27" ht="15.6" x14ac:dyDescent="0.25">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c r="AA962" s="170"/>
    </row>
    <row r="963" spans="2:27" ht="15.6" x14ac:dyDescent="0.25">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c r="AA963" s="170"/>
    </row>
    <row r="964" spans="2:27" ht="15.6" x14ac:dyDescent="0.25">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c r="AA964" s="170"/>
    </row>
    <row r="965" spans="2:27" ht="15.6" x14ac:dyDescent="0.25">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c r="AA965" s="170"/>
    </row>
    <row r="966" spans="2:27" ht="15.6" x14ac:dyDescent="0.25">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c r="AA966" s="170"/>
    </row>
    <row r="967" spans="2:27" ht="15.6" x14ac:dyDescent="0.25">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c r="AA967" s="170"/>
    </row>
    <row r="968" spans="2:27" ht="15.6" x14ac:dyDescent="0.25">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c r="AA968" s="170"/>
    </row>
    <row r="969" spans="2:27" ht="15.6" x14ac:dyDescent="0.25">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c r="AA969" s="170"/>
    </row>
    <row r="970" spans="2:27" ht="15.6" x14ac:dyDescent="0.25">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c r="AA970" s="170"/>
    </row>
    <row r="971" spans="2:27" ht="15.6" x14ac:dyDescent="0.25">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c r="AA971" s="170"/>
    </row>
    <row r="972" spans="2:27" ht="15.6" x14ac:dyDescent="0.25">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c r="AA972" s="170"/>
    </row>
    <row r="973" spans="2:27" ht="15.6" x14ac:dyDescent="0.25">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c r="AA973" s="170"/>
    </row>
    <row r="974" spans="2:27" ht="15.6" x14ac:dyDescent="0.25">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c r="AA974" s="170"/>
    </row>
    <row r="975" spans="2:27" ht="15.6" x14ac:dyDescent="0.25">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c r="AA975" s="170"/>
    </row>
    <row r="976" spans="2:27" ht="15.6" x14ac:dyDescent="0.25">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c r="AA976" s="170"/>
    </row>
    <row r="977" spans="2:27" ht="15.6" x14ac:dyDescent="0.25">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c r="AA977" s="170"/>
    </row>
    <row r="978" spans="2:27" ht="15.6" x14ac:dyDescent="0.25">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c r="AA978" s="170"/>
    </row>
    <row r="979" spans="2:27" ht="15.6" x14ac:dyDescent="0.25">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c r="AA979" s="170"/>
    </row>
    <row r="980" spans="2:27" ht="15.6" x14ac:dyDescent="0.25">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c r="AA980" s="170"/>
    </row>
    <row r="981" spans="2:27" ht="15.6" x14ac:dyDescent="0.25">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c r="AA981" s="170"/>
    </row>
    <row r="982" spans="2:27" ht="15.6" x14ac:dyDescent="0.25">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c r="AA982" s="170"/>
    </row>
    <row r="983" spans="2:27" ht="15.6" x14ac:dyDescent="0.25">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c r="AA983" s="170"/>
    </row>
    <row r="984" spans="2:27" ht="15.6" x14ac:dyDescent="0.25">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c r="AA984" s="170"/>
    </row>
    <row r="985" spans="2:27" ht="15.6" x14ac:dyDescent="0.25">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c r="AA985" s="170"/>
    </row>
    <row r="986" spans="2:27" ht="15.6" x14ac:dyDescent="0.25">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c r="AA986" s="170"/>
    </row>
    <row r="987" spans="2:27" ht="15.6" x14ac:dyDescent="0.25">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c r="AA987" s="170"/>
    </row>
    <row r="988" spans="2:27" ht="15.6" x14ac:dyDescent="0.25">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c r="AA988" s="170"/>
    </row>
    <row r="989" spans="2:27" ht="15.6" x14ac:dyDescent="0.25">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c r="AA989" s="170"/>
    </row>
    <row r="990" spans="2:27" ht="15.6" x14ac:dyDescent="0.25">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c r="AA990" s="170"/>
    </row>
    <row r="991" spans="2:27" ht="15.6" x14ac:dyDescent="0.25">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c r="AA991" s="170"/>
    </row>
    <row r="992" spans="2:27" ht="15.6" x14ac:dyDescent="0.25">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c r="AA992" s="170"/>
    </row>
  </sheetData>
  <sheetProtection algorithmName="SHA-512" hashValue="jWdSa8C0CBaeQZgumB9gqO+VukZFgHWfruFMU/x/vs3T0/WVVIKyzyvP+3KoqTt3wpGeZQbX3LyPDZ1hflBeQg==" saltValue="qYNiBJsDZ642UTNFHa+uvw==" spinCount="100000" sheet="1" objects="1" scenarios="1" formatRows="0"/>
  <mergeCells count="61">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 ref="A38:A40"/>
    <mergeCell ref="B31:D31"/>
    <mergeCell ref="B32:D32"/>
    <mergeCell ref="B33:D33"/>
    <mergeCell ref="B34:D34"/>
    <mergeCell ref="B37:D37"/>
    <mergeCell ref="B28:D28"/>
    <mergeCell ref="B29:D29"/>
    <mergeCell ref="B30:D30"/>
    <mergeCell ref="E25:J25"/>
    <mergeCell ref="B26:D26"/>
    <mergeCell ref="B25:D25"/>
    <mergeCell ref="B27:D27"/>
    <mergeCell ref="B22:D22"/>
    <mergeCell ref="B23:D23"/>
    <mergeCell ref="E22:J22"/>
    <mergeCell ref="C16:I16"/>
    <mergeCell ref="B1:J2"/>
    <mergeCell ref="D5:H5"/>
    <mergeCell ref="E7:G7"/>
    <mergeCell ref="E8:G8"/>
    <mergeCell ref="B9:J9"/>
    <mergeCell ref="E12:G12"/>
    <mergeCell ref="B4:J4"/>
    <mergeCell ref="B15:J15"/>
    <mergeCell ref="E13:G13"/>
    <mergeCell ref="B10:J10"/>
    <mergeCell ref="B11:J11"/>
    <mergeCell ref="E23:J23"/>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topLeftCell="A4" zoomScale="67" workbookViewId="0">
      <selection activeCell="C4" sqref="C4"/>
    </sheetView>
  </sheetViews>
  <sheetFormatPr defaultColWidth="12.59765625" defaultRowHeight="15" customHeight="1" x14ac:dyDescent="0.25"/>
  <cols>
    <col min="1" max="1" width="4.09765625" style="31" customWidth="1"/>
    <col min="2" max="2" width="42.69921875" customWidth="1"/>
    <col min="3" max="3" width="56.5" customWidth="1"/>
    <col min="4" max="19" width="7.59765625" customWidth="1"/>
  </cols>
  <sheetData>
    <row r="1" spans="1:19" ht="15.6" x14ac:dyDescent="0.3">
      <c r="B1" s="406"/>
      <c r="C1" s="406"/>
      <c r="D1" s="32"/>
      <c r="E1" s="32"/>
      <c r="F1" s="32"/>
      <c r="G1" s="32"/>
      <c r="H1" s="32"/>
      <c r="I1" s="32"/>
      <c r="J1" s="32"/>
      <c r="K1" s="32"/>
      <c r="L1" s="32"/>
      <c r="M1" s="32"/>
      <c r="N1" s="32"/>
      <c r="O1" s="32"/>
      <c r="P1" s="32"/>
      <c r="Q1" s="32"/>
      <c r="R1" s="32"/>
      <c r="S1" s="32"/>
    </row>
    <row r="2" spans="1:19" ht="17.399999999999999" x14ac:dyDescent="0.3">
      <c r="A2" s="222" t="s">
        <v>52</v>
      </c>
      <c r="B2" s="407" t="s">
        <v>45</v>
      </c>
      <c r="C2" s="407"/>
      <c r="D2" s="32"/>
      <c r="E2" s="32"/>
      <c r="F2" s="32"/>
      <c r="G2" s="32"/>
      <c r="H2" s="32"/>
      <c r="I2" s="32"/>
      <c r="J2" s="32"/>
      <c r="K2" s="32"/>
      <c r="L2" s="32"/>
      <c r="M2" s="32"/>
      <c r="N2" s="32"/>
      <c r="O2" s="32"/>
      <c r="P2" s="32"/>
      <c r="Q2" s="32"/>
      <c r="R2" s="32"/>
      <c r="S2" s="32"/>
    </row>
    <row r="3" spans="1:19" ht="15.6" x14ac:dyDescent="0.3">
      <c r="A3" s="82" t="s">
        <v>55</v>
      </c>
      <c r="B3" s="218" t="s">
        <v>935</v>
      </c>
      <c r="C3" s="257" t="s">
        <v>657</v>
      </c>
      <c r="D3" s="29"/>
      <c r="E3" s="29"/>
      <c r="F3" s="29"/>
      <c r="G3" s="29"/>
      <c r="H3" s="29"/>
      <c r="I3" s="29"/>
      <c r="J3" s="29"/>
      <c r="K3" s="29"/>
      <c r="L3" s="29"/>
      <c r="M3" s="29"/>
      <c r="N3" s="29"/>
      <c r="O3" s="29"/>
      <c r="P3" s="29"/>
      <c r="Q3" s="29"/>
      <c r="R3" s="29"/>
      <c r="S3" s="29"/>
    </row>
    <row r="4" spans="1:19" ht="85.2" customHeight="1" x14ac:dyDescent="0.3">
      <c r="A4" s="82"/>
      <c r="B4" s="272" t="s">
        <v>1034</v>
      </c>
      <c r="C4" s="227"/>
      <c r="D4" s="220"/>
      <c r="E4" s="220"/>
      <c r="F4" s="220"/>
      <c r="G4" s="220"/>
      <c r="H4" s="220"/>
      <c r="I4" s="220"/>
      <c r="J4" s="220"/>
      <c r="K4" s="220"/>
      <c r="L4" s="29"/>
      <c r="M4" s="29"/>
      <c r="N4" s="29"/>
      <c r="O4" s="29"/>
      <c r="P4" s="29"/>
      <c r="Q4" s="29"/>
      <c r="R4" s="29"/>
      <c r="S4" s="29"/>
    </row>
    <row r="5" spans="1:19" ht="15.6" x14ac:dyDescent="0.3">
      <c r="A5" s="222" t="s">
        <v>54</v>
      </c>
      <c r="B5" s="402" t="s">
        <v>574</v>
      </c>
      <c r="C5" s="402"/>
      <c r="D5" s="29"/>
      <c r="E5" s="29"/>
      <c r="F5" s="29"/>
      <c r="G5" s="29"/>
      <c r="H5" s="29"/>
      <c r="I5" s="29"/>
      <c r="J5" s="29"/>
      <c r="K5" s="29"/>
      <c r="L5" s="29"/>
      <c r="M5" s="29"/>
      <c r="N5" s="29"/>
      <c r="O5" s="29"/>
      <c r="P5" s="29"/>
      <c r="Q5" s="29"/>
      <c r="R5" s="29"/>
      <c r="S5" s="29"/>
    </row>
    <row r="6" spans="1:19" ht="57" customHeight="1" x14ac:dyDescent="0.3">
      <c r="A6" s="222"/>
      <c r="B6" s="408" t="s">
        <v>1002</v>
      </c>
      <c r="C6" s="408"/>
      <c r="D6" s="29"/>
      <c r="E6" s="29"/>
      <c r="F6" s="29"/>
      <c r="G6" s="29"/>
      <c r="H6" s="29"/>
      <c r="I6" s="29"/>
      <c r="J6" s="29"/>
      <c r="K6" s="29"/>
      <c r="L6" s="29"/>
      <c r="M6" s="29"/>
      <c r="N6" s="29"/>
      <c r="O6" s="29"/>
      <c r="P6" s="29"/>
      <c r="Q6" s="29"/>
      <c r="R6" s="29"/>
      <c r="S6" s="29"/>
    </row>
    <row r="7" spans="1:19" ht="15.6" x14ac:dyDescent="0.3">
      <c r="A7" s="222" t="s">
        <v>53</v>
      </c>
      <c r="B7" s="402" t="s">
        <v>573</v>
      </c>
      <c r="C7" s="402"/>
      <c r="D7" s="29"/>
      <c r="E7" s="29"/>
      <c r="F7" s="29"/>
      <c r="G7" s="29"/>
      <c r="H7" s="29"/>
      <c r="I7" s="29"/>
      <c r="J7" s="29"/>
      <c r="K7" s="29"/>
      <c r="L7" s="29"/>
      <c r="M7" s="29"/>
      <c r="N7" s="29"/>
      <c r="O7" s="29"/>
      <c r="P7" s="29"/>
      <c r="Q7" s="29"/>
      <c r="R7" s="29"/>
      <c r="S7" s="29"/>
    </row>
    <row r="8" spans="1:19" ht="60.6" customHeight="1" x14ac:dyDescent="0.3">
      <c r="A8" s="222"/>
      <c r="B8" s="404"/>
      <c r="C8" s="404"/>
      <c r="D8" s="29"/>
      <c r="E8" s="29"/>
      <c r="F8" s="29"/>
      <c r="G8" s="29"/>
      <c r="H8" s="29"/>
      <c r="I8" s="29"/>
      <c r="J8" s="29"/>
      <c r="K8" s="29"/>
      <c r="L8" s="29"/>
      <c r="M8" s="29"/>
      <c r="N8" s="29"/>
      <c r="O8" s="29"/>
      <c r="P8" s="29"/>
      <c r="Q8" s="29"/>
      <c r="R8" s="29"/>
      <c r="S8" s="29"/>
    </row>
    <row r="9" spans="1:19" ht="15.6" x14ac:dyDescent="0.3">
      <c r="A9" s="222" t="s">
        <v>57</v>
      </c>
      <c r="B9" s="366" t="s">
        <v>56</v>
      </c>
      <c r="C9" s="366"/>
      <c r="D9" s="29"/>
      <c r="E9" s="29"/>
      <c r="F9" s="29"/>
      <c r="G9" s="29"/>
      <c r="H9" s="29"/>
      <c r="I9" s="29"/>
      <c r="J9" s="29"/>
      <c r="K9" s="29"/>
      <c r="L9" s="29"/>
      <c r="M9" s="29"/>
      <c r="N9" s="29"/>
      <c r="O9" s="29"/>
      <c r="P9" s="29"/>
      <c r="Q9" s="29"/>
      <c r="R9" s="29"/>
      <c r="S9" s="29"/>
    </row>
    <row r="10" spans="1:19" ht="53.4" customHeight="1" x14ac:dyDescent="0.3">
      <c r="A10" s="222"/>
      <c r="B10" s="404"/>
      <c r="C10" s="404"/>
      <c r="D10" s="29"/>
      <c r="E10" s="29"/>
      <c r="F10" s="29"/>
      <c r="G10" s="29"/>
      <c r="H10" s="29"/>
      <c r="I10" s="29"/>
      <c r="J10" s="29"/>
      <c r="K10" s="29"/>
      <c r="L10" s="29"/>
      <c r="M10" s="29"/>
      <c r="N10" s="29"/>
      <c r="O10" s="29"/>
      <c r="P10" s="29"/>
      <c r="Q10" s="29"/>
      <c r="R10" s="29"/>
      <c r="S10" s="29"/>
    </row>
    <row r="11" spans="1:19" ht="15.6" x14ac:dyDescent="0.3">
      <c r="A11" s="222" t="s">
        <v>58</v>
      </c>
      <c r="B11" s="402" t="s">
        <v>631</v>
      </c>
      <c r="C11" s="402"/>
      <c r="D11" s="29"/>
      <c r="E11" s="29"/>
      <c r="F11" s="29"/>
      <c r="G11" s="29"/>
      <c r="H11" s="29"/>
      <c r="I11" s="29"/>
      <c r="J11" s="29"/>
      <c r="K11" s="29"/>
      <c r="L11" s="29"/>
      <c r="M11" s="29"/>
      <c r="N11" s="29"/>
      <c r="O11" s="29"/>
      <c r="P11" s="29"/>
      <c r="Q11" s="29"/>
      <c r="R11" s="29"/>
      <c r="S11" s="29"/>
    </row>
    <row r="12" spans="1:19" ht="42" customHeight="1" x14ac:dyDescent="0.3">
      <c r="A12" s="222"/>
      <c r="B12" s="404"/>
      <c r="C12" s="404"/>
      <c r="D12" s="29"/>
      <c r="E12" s="29"/>
      <c r="F12" s="29"/>
      <c r="G12" s="29"/>
      <c r="H12" s="29"/>
      <c r="I12" s="29"/>
      <c r="J12" s="29"/>
      <c r="K12" s="29"/>
      <c r="L12" s="29"/>
      <c r="M12" s="29"/>
      <c r="N12" s="29"/>
      <c r="O12" s="29"/>
      <c r="P12" s="29"/>
      <c r="Q12" s="29"/>
      <c r="R12" s="29"/>
      <c r="S12" s="29"/>
    </row>
    <row r="13" spans="1:19" ht="15.6" x14ac:dyDescent="0.3">
      <c r="A13" s="222" t="s">
        <v>508</v>
      </c>
      <c r="B13" s="405" t="s">
        <v>509</v>
      </c>
      <c r="C13" s="405"/>
      <c r="D13" s="29"/>
      <c r="E13" s="29"/>
      <c r="F13" s="29"/>
      <c r="G13" s="29"/>
      <c r="H13" s="29"/>
      <c r="I13" s="29"/>
      <c r="J13" s="29"/>
      <c r="K13" s="29"/>
      <c r="L13" s="29"/>
      <c r="M13" s="29"/>
      <c r="N13" s="29"/>
      <c r="O13" s="29"/>
      <c r="P13" s="29"/>
      <c r="Q13" s="29"/>
      <c r="R13" s="29"/>
      <c r="S13" s="29"/>
    </row>
    <row r="14" spans="1:19" ht="70.95" customHeight="1" x14ac:dyDescent="0.3">
      <c r="A14" s="222"/>
      <c r="B14" s="404"/>
      <c r="C14" s="404"/>
      <c r="D14" s="29"/>
      <c r="E14" s="29"/>
      <c r="F14" s="29"/>
      <c r="G14" s="29"/>
      <c r="H14" s="29"/>
      <c r="I14" s="29"/>
      <c r="J14" s="29"/>
      <c r="K14" s="29"/>
      <c r="L14" s="29"/>
      <c r="M14" s="29"/>
      <c r="N14" s="29"/>
      <c r="O14" s="29"/>
      <c r="P14" s="29"/>
      <c r="Q14" s="29"/>
      <c r="R14" s="29"/>
      <c r="S14" s="29"/>
    </row>
    <row r="15" spans="1:19" ht="15.6" x14ac:dyDescent="0.3">
      <c r="A15" s="222" t="s">
        <v>936</v>
      </c>
      <c r="B15" s="402" t="s">
        <v>845</v>
      </c>
      <c r="C15" s="402"/>
      <c r="D15" s="32"/>
      <c r="E15" s="32"/>
      <c r="F15" s="32"/>
      <c r="G15" s="32"/>
      <c r="H15" s="32"/>
      <c r="I15" s="32"/>
      <c r="J15" s="32"/>
      <c r="K15" s="32"/>
      <c r="L15" s="32"/>
      <c r="M15" s="32"/>
      <c r="N15" s="32"/>
      <c r="O15" s="32"/>
      <c r="P15" s="32"/>
      <c r="Q15" s="32"/>
      <c r="R15" s="32"/>
      <c r="S15" s="32"/>
    </row>
    <row r="16" spans="1:19" ht="63.6" customHeight="1" x14ac:dyDescent="0.3">
      <c r="A16" s="222"/>
      <c r="B16" s="403"/>
      <c r="C16" s="403"/>
      <c r="D16" s="32"/>
      <c r="E16" s="32"/>
      <c r="F16" s="32"/>
      <c r="G16" s="32"/>
      <c r="H16" s="32"/>
      <c r="I16" s="32"/>
      <c r="J16" s="32"/>
      <c r="K16" s="32"/>
      <c r="L16" s="32"/>
      <c r="M16" s="32"/>
      <c r="N16" s="32"/>
      <c r="O16" s="32"/>
      <c r="P16" s="32"/>
      <c r="Q16" s="32"/>
      <c r="R16" s="32"/>
      <c r="S16" s="32"/>
    </row>
    <row r="17" spans="2:19" ht="15.6" x14ac:dyDescent="0.3">
      <c r="B17" s="221"/>
      <c r="C17" s="29"/>
      <c r="D17" s="32"/>
      <c r="E17" s="32"/>
      <c r="F17" s="32"/>
      <c r="G17" s="32"/>
      <c r="H17" s="32"/>
      <c r="I17" s="32"/>
      <c r="J17" s="32"/>
      <c r="K17" s="32"/>
      <c r="L17" s="32"/>
      <c r="M17" s="32"/>
      <c r="N17" s="32"/>
      <c r="O17" s="32"/>
      <c r="P17" s="32"/>
      <c r="Q17" s="32"/>
      <c r="R17" s="32"/>
      <c r="S17" s="32"/>
    </row>
    <row r="18" spans="2:19" ht="15.6" x14ac:dyDescent="0.3">
      <c r="B18" s="221"/>
      <c r="C18" s="29"/>
      <c r="D18" s="32"/>
      <c r="E18" s="32"/>
      <c r="F18" s="32"/>
      <c r="G18" s="32"/>
      <c r="H18" s="32"/>
      <c r="I18" s="32"/>
      <c r="J18" s="32"/>
      <c r="K18" s="32"/>
      <c r="L18" s="32"/>
      <c r="M18" s="32"/>
      <c r="N18" s="32"/>
      <c r="O18" s="32"/>
      <c r="P18" s="32"/>
      <c r="Q18" s="32"/>
      <c r="R18" s="32"/>
      <c r="S18" s="32"/>
    </row>
    <row r="19" spans="2:19" ht="15.6" x14ac:dyDescent="0.3">
      <c r="B19" s="221"/>
      <c r="C19" s="29"/>
      <c r="D19" s="32"/>
      <c r="E19" s="32"/>
      <c r="F19" s="32"/>
      <c r="G19" s="32"/>
      <c r="H19" s="32"/>
      <c r="I19" s="32"/>
      <c r="J19" s="32"/>
      <c r="K19" s="32"/>
      <c r="L19" s="32"/>
      <c r="M19" s="32"/>
      <c r="N19" s="32"/>
      <c r="O19" s="32"/>
      <c r="P19" s="32"/>
      <c r="Q19" s="32"/>
      <c r="R19" s="32"/>
      <c r="S19" s="32"/>
    </row>
    <row r="20" spans="2:19" ht="15.6" x14ac:dyDescent="0.3">
      <c r="B20" s="221"/>
      <c r="C20" s="29"/>
      <c r="D20" s="32"/>
      <c r="E20" s="32"/>
      <c r="F20" s="32"/>
      <c r="G20" s="32"/>
      <c r="H20" s="32"/>
      <c r="I20" s="32"/>
      <c r="J20" s="32"/>
      <c r="K20" s="32"/>
      <c r="L20" s="32"/>
      <c r="M20" s="32"/>
      <c r="N20" s="32"/>
      <c r="O20" s="32"/>
      <c r="P20" s="32"/>
      <c r="Q20" s="32"/>
      <c r="R20" s="32"/>
      <c r="S20" s="32"/>
    </row>
    <row r="21" spans="2:19" ht="15.6" x14ac:dyDescent="0.3">
      <c r="B21" s="32"/>
      <c r="C21" s="32"/>
      <c r="D21" s="32"/>
      <c r="E21" s="32"/>
      <c r="F21" s="32"/>
      <c r="G21" s="32"/>
      <c r="H21" s="32"/>
      <c r="I21" s="32"/>
      <c r="J21" s="32"/>
      <c r="K21" s="32"/>
      <c r="L21" s="32"/>
      <c r="M21" s="32"/>
      <c r="N21" s="32"/>
      <c r="O21" s="32"/>
      <c r="P21" s="32"/>
      <c r="Q21" s="32"/>
      <c r="R21" s="32"/>
      <c r="S21" s="32"/>
    </row>
    <row r="22" spans="2:19" ht="15.6" x14ac:dyDescent="0.3">
      <c r="B22" s="32"/>
      <c r="C22" s="32"/>
      <c r="D22" s="32"/>
      <c r="E22" s="32"/>
      <c r="F22" s="32"/>
      <c r="G22" s="32"/>
      <c r="H22" s="32"/>
      <c r="I22" s="32"/>
      <c r="J22" s="32"/>
      <c r="K22" s="32"/>
      <c r="L22" s="32"/>
      <c r="M22" s="32"/>
      <c r="N22" s="32"/>
      <c r="O22" s="32"/>
      <c r="P22" s="32"/>
      <c r="Q22" s="32"/>
      <c r="R22" s="32"/>
      <c r="S22" s="32"/>
    </row>
    <row r="23" spans="2:19" ht="15.6" x14ac:dyDescent="0.3">
      <c r="B23" s="32"/>
      <c r="C23" s="32"/>
      <c r="D23" s="32"/>
      <c r="E23" s="32"/>
      <c r="F23" s="32"/>
      <c r="G23" s="32"/>
      <c r="H23" s="32"/>
      <c r="I23" s="32"/>
      <c r="J23" s="32"/>
      <c r="K23" s="32"/>
      <c r="L23" s="32"/>
      <c r="M23" s="32"/>
      <c r="N23" s="32"/>
      <c r="O23" s="32"/>
      <c r="P23" s="32"/>
      <c r="Q23" s="32"/>
      <c r="R23" s="32"/>
      <c r="S23" s="32"/>
    </row>
    <row r="24" spans="2:19" ht="15.6" x14ac:dyDescent="0.3">
      <c r="B24" s="32"/>
      <c r="C24" s="32"/>
      <c r="D24" s="32"/>
      <c r="E24" s="32"/>
      <c r="F24" s="32"/>
      <c r="G24" s="32"/>
      <c r="H24" s="32"/>
      <c r="I24" s="32"/>
      <c r="J24" s="32"/>
      <c r="K24" s="32"/>
      <c r="L24" s="32"/>
      <c r="M24" s="32"/>
      <c r="N24" s="32"/>
      <c r="O24" s="32"/>
      <c r="P24" s="32"/>
      <c r="Q24" s="32"/>
      <c r="R24" s="32"/>
      <c r="S24" s="32"/>
    </row>
    <row r="25" spans="2:19" ht="15.6" x14ac:dyDescent="0.3">
      <c r="B25" s="32"/>
      <c r="C25" s="32"/>
      <c r="D25" s="32"/>
      <c r="E25" s="32"/>
      <c r="F25" s="32"/>
      <c r="G25" s="32"/>
      <c r="H25" s="32"/>
      <c r="I25" s="32"/>
      <c r="J25" s="32"/>
      <c r="K25" s="32"/>
      <c r="L25" s="32"/>
      <c r="M25" s="32"/>
      <c r="N25" s="32"/>
      <c r="O25" s="32"/>
      <c r="P25" s="32"/>
      <c r="Q25" s="32"/>
      <c r="R25" s="32"/>
      <c r="S25" s="32"/>
    </row>
    <row r="26" spans="2:19" ht="15.6" x14ac:dyDescent="0.3">
      <c r="B26" s="32"/>
      <c r="C26" s="32"/>
      <c r="D26" s="32"/>
      <c r="E26" s="32"/>
      <c r="F26" s="32"/>
      <c r="G26" s="32"/>
      <c r="H26" s="32"/>
      <c r="I26" s="32"/>
      <c r="J26" s="32"/>
      <c r="K26" s="32"/>
      <c r="L26" s="32"/>
      <c r="M26" s="32"/>
      <c r="N26" s="32"/>
      <c r="O26" s="32"/>
      <c r="P26" s="32"/>
      <c r="Q26" s="32"/>
      <c r="R26" s="32"/>
      <c r="S26" s="32"/>
    </row>
    <row r="27" spans="2:19" ht="15.6" x14ac:dyDescent="0.3">
      <c r="B27" s="32"/>
      <c r="C27" s="32"/>
      <c r="D27" s="32"/>
      <c r="E27" s="32"/>
      <c r="F27" s="32"/>
      <c r="G27" s="32"/>
      <c r="H27" s="32"/>
      <c r="I27" s="32"/>
      <c r="J27" s="32"/>
      <c r="K27" s="32"/>
      <c r="L27" s="32"/>
      <c r="M27" s="32"/>
      <c r="N27" s="32"/>
      <c r="O27" s="32"/>
      <c r="P27" s="32"/>
      <c r="Q27" s="32"/>
      <c r="R27" s="32"/>
      <c r="S27" s="32"/>
    </row>
    <row r="28" spans="2:19" ht="15.6" x14ac:dyDescent="0.3">
      <c r="B28" s="32"/>
      <c r="C28" s="32"/>
      <c r="D28" s="32"/>
      <c r="E28" s="32"/>
      <c r="F28" s="32"/>
      <c r="G28" s="32"/>
      <c r="H28" s="32"/>
      <c r="I28" s="32"/>
      <c r="J28" s="32"/>
      <c r="K28" s="32"/>
      <c r="L28" s="32"/>
      <c r="M28" s="32"/>
      <c r="N28" s="32"/>
      <c r="O28" s="32"/>
      <c r="P28" s="32"/>
      <c r="Q28" s="32"/>
      <c r="R28" s="32"/>
      <c r="S28" s="32"/>
    </row>
    <row r="29" spans="2:19" ht="15.6" hidden="1" x14ac:dyDescent="0.3">
      <c r="B29" s="32"/>
      <c r="C29" s="32"/>
      <c r="D29" s="32"/>
      <c r="E29" s="32"/>
      <c r="F29" s="32"/>
      <c r="G29" s="32"/>
      <c r="H29" s="32"/>
      <c r="I29" s="32"/>
      <c r="J29" s="32"/>
      <c r="K29" s="32"/>
      <c r="L29" s="32"/>
      <c r="M29" s="32"/>
      <c r="N29" s="32"/>
      <c r="O29" s="32"/>
      <c r="P29" s="32"/>
      <c r="Q29" s="32"/>
      <c r="R29" s="32"/>
      <c r="S29" s="32"/>
    </row>
    <row r="30" spans="2:19" ht="15.6" hidden="1" x14ac:dyDescent="0.3">
      <c r="B30" s="32"/>
      <c r="C30" s="32"/>
      <c r="D30" s="32"/>
      <c r="E30" s="32"/>
      <c r="F30" s="32"/>
      <c r="G30" s="32"/>
      <c r="H30" s="32"/>
      <c r="I30" s="32"/>
      <c r="J30" s="32"/>
      <c r="K30" s="32"/>
      <c r="L30" s="32"/>
      <c r="M30" s="32"/>
      <c r="N30" s="32"/>
      <c r="O30" s="32"/>
      <c r="P30" s="32"/>
      <c r="Q30" s="32"/>
      <c r="R30" s="32"/>
      <c r="S30" s="32"/>
    </row>
    <row r="31" spans="2:19" ht="15.6" hidden="1" x14ac:dyDescent="0.3">
      <c r="B31" s="32"/>
      <c r="C31" s="32"/>
      <c r="D31" s="32"/>
      <c r="E31" s="32"/>
      <c r="F31" s="32"/>
      <c r="G31" s="32"/>
      <c r="H31" s="32"/>
      <c r="I31" s="32"/>
      <c r="J31" s="32"/>
      <c r="K31" s="32"/>
      <c r="L31" s="32"/>
      <c r="M31" s="32"/>
      <c r="N31" s="32"/>
      <c r="O31" s="32"/>
      <c r="P31" s="32"/>
      <c r="Q31" s="32"/>
      <c r="R31" s="32"/>
      <c r="S31" s="32"/>
    </row>
    <row r="32" spans="2:19" ht="15.6" hidden="1" x14ac:dyDescent="0.3">
      <c r="B32" s="32"/>
      <c r="C32" s="32"/>
      <c r="D32" s="32"/>
      <c r="E32" s="32"/>
      <c r="F32" s="32"/>
      <c r="G32" s="32"/>
      <c r="H32" s="32"/>
      <c r="I32" s="32"/>
      <c r="J32" s="32"/>
      <c r="K32" s="32"/>
      <c r="L32" s="32"/>
      <c r="M32" s="32"/>
      <c r="N32" s="32"/>
      <c r="O32" s="32"/>
      <c r="P32" s="32"/>
      <c r="Q32" s="32"/>
      <c r="R32" s="32"/>
      <c r="S32" s="32"/>
    </row>
    <row r="33" spans="2:19" ht="15.6" hidden="1" x14ac:dyDescent="0.3">
      <c r="B33" s="32"/>
      <c r="C33" s="32"/>
      <c r="D33" s="32"/>
      <c r="E33" s="32"/>
      <c r="F33" s="32"/>
      <c r="G33" s="32"/>
      <c r="H33" s="32"/>
      <c r="I33" s="32"/>
      <c r="J33" s="32"/>
      <c r="K33" s="32"/>
      <c r="L33" s="32"/>
      <c r="M33" s="32"/>
      <c r="N33" s="32"/>
      <c r="O33" s="32"/>
      <c r="P33" s="32"/>
      <c r="Q33" s="32"/>
      <c r="R33" s="32"/>
      <c r="S33" s="32"/>
    </row>
    <row r="34" spans="2:19" ht="15.6" hidden="1" x14ac:dyDescent="0.3">
      <c r="B34" s="32"/>
      <c r="C34" s="32"/>
      <c r="D34" s="32"/>
      <c r="E34" s="32"/>
      <c r="F34" s="32"/>
      <c r="G34" s="32"/>
      <c r="H34" s="32"/>
      <c r="I34" s="32"/>
      <c r="J34" s="32"/>
      <c r="K34" s="32"/>
      <c r="L34" s="32"/>
      <c r="M34" s="32"/>
      <c r="N34" s="32"/>
      <c r="O34" s="32"/>
      <c r="P34" s="32"/>
      <c r="Q34" s="32"/>
      <c r="R34" s="32"/>
      <c r="S34" s="32"/>
    </row>
    <row r="35" spans="2:19" ht="15.6" hidden="1" x14ac:dyDescent="0.3">
      <c r="B35" s="32"/>
      <c r="C35" s="32"/>
      <c r="D35" s="32"/>
      <c r="E35" s="32"/>
      <c r="F35" s="32"/>
      <c r="G35" s="32"/>
      <c r="H35" s="32"/>
      <c r="I35" s="32"/>
      <c r="J35" s="32"/>
      <c r="K35" s="32"/>
      <c r="L35" s="32"/>
      <c r="M35" s="32"/>
      <c r="N35" s="32"/>
      <c r="O35" s="32"/>
      <c r="P35" s="32"/>
      <c r="Q35" s="32"/>
      <c r="R35" s="32"/>
      <c r="S35" s="32"/>
    </row>
    <row r="36" spans="2:19" ht="15.6" hidden="1" x14ac:dyDescent="0.3">
      <c r="B36" s="32"/>
      <c r="C36" s="32"/>
      <c r="D36" s="32"/>
      <c r="E36" s="32"/>
      <c r="F36" s="32"/>
      <c r="G36" s="32"/>
      <c r="H36" s="32"/>
      <c r="I36" s="32"/>
      <c r="J36" s="32"/>
      <c r="K36" s="32"/>
      <c r="L36" s="32"/>
      <c r="M36" s="32"/>
      <c r="N36" s="32"/>
      <c r="O36" s="32"/>
      <c r="P36" s="32"/>
      <c r="Q36" s="32"/>
      <c r="R36" s="32"/>
      <c r="S36" s="32"/>
    </row>
    <row r="37" spans="2:19" ht="15.6" hidden="1" x14ac:dyDescent="0.3">
      <c r="B37" s="32"/>
      <c r="C37" s="32"/>
      <c r="D37" s="32"/>
      <c r="E37" s="32"/>
      <c r="F37" s="32"/>
      <c r="G37" s="32"/>
      <c r="H37" s="32"/>
      <c r="I37" s="32"/>
      <c r="J37" s="32"/>
      <c r="K37" s="32"/>
      <c r="L37" s="32"/>
      <c r="M37" s="32"/>
      <c r="N37" s="32"/>
      <c r="O37" s="32"/>
      <c r="P37" s="32"/>
      <c r="Q37" s="32"/>
      <c r="R37" s="32"/>
      <c r="S37" s="32"/>
    </row>
    <row r="38" spans="2:19" ht="15.6" hidden="1" x14ac:dyDescent="0.3">
      <c r="B38" s="32"/>
      <c r="C38" s="32"/>
      <c r="D38" s="32"/>
      <c r="E38" s="32"/>
      <c r="F38" s="32"/>
      <c r="G38" s="32"/>
      <c r="H38" s="32"/>
      <c r="I38" s="32"/>
      <c r="J38" s="32"/>
      <c r="K38" s="32"/>
      <c r="L38" s="32"/>
      <c r="M38" s="32"/>
      <c r="N38" s="32"/>
      <c r="O38" s="32"/>
      <c r="P38" s="32"/>
      <c r="Q38" s="32"/>
      <c r="R38" s="32"/>
      <c r="S38" s="32"/>
    </row>
    <row r="39" spans="2:19" ht="15.6" x14ac:dyDescent="0.3">
      <c r="B39" s="32"/>
      <c r="C39" s="32"/>
      <c r="D39" s="32"/>
      <c r="E39" s="32"/>
      <c r="F39" s="32"/>
      <c r="G39" s="32"/>
      <c r="H39" s="32"/>
      <c r="I39" s="32"/>
      <c r="J39" s="32"/>
      <c r="K39" s="32"/>
      <c r="L39" s="32"/>
      <c r="M39" s="32"/>
      <c r="N39" s="32"/>
      <c r="O39" s="32"/>
      <c r="P39" s="32"/>
      <c r="Q39" s="32"/>
      <c r="R39" s="32"/>
      <c r="S39" s="32"/>
    </row>
    <row r="40" spans="2:19" ht="15.6" x14ac:dyDescent="0.3">
      <c r="B40" s="32"/>
      <c r="C40" s="32"/>
      <c r="D40" s="32"/>
      <c r="E40" s="32"/>
      <c r="F40" s="32"/>
      <c r="G40" s="32"/>
      <c r="H40" s="32"/>
      <c r="I40" s="32"/>
      <c r="J40" s="32"/>
      <c r="K40" s="32"/>
      <c r="L40" s="32"/>
      <c r="M40" s="32"/>
      <c r="N40" s="32"/>
      <c r="O40" s="32"/>
      <c r="P40" s="32"/>
      <c r="Q40" s="32"/>
      <c r="R40" s="32"/>
      <c r="S40" s="32"/>
    </row>
    <row r="41" spans="2:19" ht="15.6" x14ac:dyDescent="0.3">
      <c r="B41" s="32"/>
      <c r="C41" s="32"/>
      <c r="D41" s="32"/>
      <c r="E41" s="32"/>
      <c r="F41" s="32"/>
      <c r="G41" s="32"/>
      <c r="H41" s="32"/>
      <c r="I41" s="32"/>
      <c r="J41" s="32"/>
      <c r="K41" s="32"/>
      <c r="L41" s="32"/>
      <c r="M41" s="32"/>
      <c r="N41" s="32"/>
      <c r="O41" s="32"/>
      <c r="P41" s="32"/>
      <c r="Q41" s="32"/>
      <c r="R41" s="32"/>
      <c r="S41" s="32"/>
    </row>
    <row r="42" spans="2:19" ht="15.6" x14ac:dyDescent="0.3">
      <c r="B42" s="32"/>
      <c r="C42" s="32"/>
      <c r="D42" s="32"/>
      <c r="E42" s="32"/>
      <c r="F42" s="32"/>
      <c r="G42" s="32"/>
      <c r="H42" s="32"/>
      <c r="I42" s="32"/>
      <c r="J42" s="32"/>
      <c r="K42" s="32"/>
      <c r="L42" s="32"/>
      <c r="M42" s="32"/>
      <c r="N42" s="32"/>
      <c r="O42" s="32"/>
      <c r="P42" s="32"/>
      <c r="Q42" s="32"/>
      <c r="R42" s="32"/>
      <c r="S42" s="32"/>
    </row>
    <row r="43" spans="2:19" ht="15.6" x14ac:dyDescent="0.3">
      <c r="B43" s="32"/>
      <c r="C43" s="32"/>
      <c r="D43" s="32"/>
      <c r="E43" s="32"/>
      <c r="F43" s="32"/>
      <c r="G43" s="32"/>
      <c r="H43" s="32"/>
      <c r="I43" s="32"/>
      <c r="J43" s="32"/>
      <c r="K43" s="32"/>
      <c r="L43" s="32"/>
      <c r="M43" s="32"/>
      <c r="N43" s="32"/>
      <c r="O43" s="32"/>
      <c r="P43" s="32"/>
      <c r="Q43" s="32"/>
      <c r="R43" s="32"/>
      <c r="S43" s="32"/>
    </row>
    <row r="44" spans="2:19" ht="15.6" x14ac:dyDescent="0.3">
      <c r="B44" s="32"/>
      <c r="C44" s="32"/>
      <c r="D44" s="32"/>
      <c r="E44" s="32"/>
      <c r="F44" s="32"/>
      <c r="G44" s="32"/>
      <c r="H44" s="32"/>
      <c r="I44" s="32"/>
      <c r="J44" s="32"/>
      <c r="K44" s="32"/>
      <c r="L44" s="32"/>
      <c r="M44" s="32"/>
      <c r="N44" s="32"/>
      <c r="O44" s="32"/>
      <c r="P44" s="32"/>
      <c r="Q44" s="32"/>
      <c r="R44" s="32"/>
      <c r="S44" s="32"/>
    </row>
    <row r="45" spans="2:19" ht="15.6" x14ac:dyDescent="0.3">
      <c r="B45" s="32"/>
      <c r="C45" s="32"/>
      <c r="D45" s="32"/>
      <c r="E45" s="32"/>
      <c r="F45" s="32"/>
      <c r="G45" s="32"/>
      <c r="H45" s="32"/>
      <c r="I45" s="32"/>
      <c r="J45" s="32"/>
      <c r="K45" s="32"/>
      <c r="L45" s="32"/>
      <c r="M45" s="32"/>
      <c r="N45" s="32"/>
      <c r="O45" s="32"/>
      <c r="P45" s="32"/>
      <c r="Q45" s="32"/>
      <c r="R45" s="32"/>
      <c r="S45" s="32"/>
    </row>
    <row r="46" spans="2:19" ht="15.6" x14ac:dyDescent="0.3">
      <c r="B46" s="32"/>
      <c r="C46" s="32"/>
      <c r="D46" s="32"/>
      <c r="E46" s="32"/>
      <c r="F46" s="32"/>
      <c r="G46" s="32"/>
      <c r="H46" s="32"/>
      <c r="I46" s="32"/>
      <c r="J46" s="32"/>
      <c r="K46" s="32"/>
      <c r="L46" s="32"/>
      <c r="M46" s="32"/>
      <c r="N46" s="32"/>
      <c r="O46" s="32"/>
      <c r="P46" s="32"/>
      <c r="Q46" s="32"/>
      <c r="R46" s="32"/>
      <c r="S46" s="32"/>
    </row>
    <row r="47" spans="2:19" ht="15.6" x14ac:dyDescent="0.3">
      <c r="B47" s="32"/>
      <c r="C47" s="32"/>
      <c r="D47" s="32"/>
      <c r="E47" s="32"/>
      <c r="F47" s="32"/>
      <c r="G47" s="32"/>
      <c r="H47" s="32"/>
      <c r="I47" s="32"/>
      <c r="J47" s="32"/>
      <c r="K47" s="32"/>
      <c r="L47" s="32"/>
      <c r="M47" s="32"/>
      <c r="N47" s="32"/>
      <c r="O47" s="32"/>
      <c r="P47" s="32"/>
      <c r="Q47" s="32"/>
      <c r="R47" s="32"/>
      <c r="S47" s="32"/>
    </row>
    <row r="48" spans="2:19" ht="15.6" x14ac:dyDescent="0.3">
      <c r="B48" s="32"/>
      <c r="C48" s="32"/>
      <c r="D48" s="32"/>
      <c r="E48" s="32"/>
      <c r="F48" s="32"/>
      <c r="G48" s="32"/>
      <c r="H48" s="32"/>
      <c r="I48" s="32"/>
      <c r="J48" s="32"/>
      <c r="K48" s="32"/>
      <c r="L48" s="32"/>
      <c r="M48" s="32"/>
      <c r="N48" s="32"/>
      <c r="O48" s="32"/>
      <c r="P48" s="32"/>
      <c r="Q48" s="32"/>
      <c r="R48" s="32"/>
      <c r="S48" s="32"/>
    </row>
    <row r="49" spans="2:19" ht="15.6" x14ac:dyDescent="0.3">
      <c r="B49" s="32"/>
      <c r="C49" s="32"/>
      <c r="D49" s="32"/>
      <c r="E49" s="32"/>
      <c r="F49" s="32"/>
      <c r="G49" s="32"/>
      <c r="H49" s="32"/>
      <c r="I49" s="32"/>
      <c r="J49" s="32"/>
      <c r="K49" s="32"/>
      <c r="L49" s="32"/>
      <c r="M49" s="32"/>
      <c r="N49" s="32"/>
      <c r="O49" s="32"/>
      <c r="P49" s="32"/>
      <c r="Q49" s="32"/>
      <c r="R49" s="32"/>
      <c r="S49" s="32"/>
    </row>
    <row r="50" spans="2:19" ht="15.6" x14ac:dyDescent="0.3">
      <c r="B50" s="32"/>
      <c r="C50" s="32"/>
      <c r="D50" s="32"/>
      <c r="E50" s="32"/>
      <c r="F50" s="32"/>
      <c r="G50" s="32"/>
      <c r="H50" s="32"/>
      <c r="I50" s="32"/>
      <c r="J50" s="32"/>
      <c r="K50" s="32"/>
      <c r="L50" s="32"/>
      <c r="M50" s="32"/>
      <c r="N50" s="32"/>
      <c r="O50" s="32"/>
      <c r="P50" s="32"/>
      <c r="Q50" s="32"/>
      <c r="R50" s="32"/>
      <c r="S50" s="32"/>
    </row>
    <row r="51" spans="2:19" ht="15.6" x14ac:dyDescent="0.3">
      <c r="B51" s="32"/>
      <c r="C51" s="32"/>
      <c r="D51" s="32"/>
      <c r="E51" s="32"/>
      <c r="F51" s="32"/>
      <c r="G51" s="32"/>
      <c r="H51" s="32"/>
      <c r="I51" s="32"/>
      <c r="J51" s="32"/>
      <c r="K51" s="32"/>
      <c r="L51" s="32"/>
      <c r="M51" s="32"/>
      <c r="N51" s="32"/>
      <c r="O51" s="32"/>
      <c r="P51" s="32"/>
      <c r="Q51" s="32"/>
      <c r="R51" s="32"/>
      <c r="S51" s="32"/>
    </row>
    <row r="52" spans="2:19" ht="15.6" x14ac:dyDescent="0.3">
      <c r="B52" s="32"/>
      <c r="C52" s="32"/>
      <c r="D52" s="32"/>
      <c r="E52" s="32"/>
      <c r="F52" s="32"/>
      <c r="G52" s="32"/>
      <c r="H52" s="32"/>
      <c r="I52" s="32"/>
      <c r="J52" s="32"/>
      <c r="K52" s="32"/>
      <c r="L52" s="32"/>
      <c r="M52" s="32"/>
      <c r="N52" s="32"/>
      <c r="O52" s="32"/>
      <c r="P52" s="32"/>
      <c r="Q52" s="32"/>
      <c r="R52" s="32"/>
      <c r="S52" s="32"/>
    </row>
    <row r="53" spans="2:19" ht="15.6" x14ac:dyDescent="0.3">
      <c r="B53" s="32"/>
      <c r="C53" s="32"/>
      <c r="D53" s="32"/>
      <c r="E53" s="32"/>
      <c r="F53" s="32"/>
      <c r="G53" s="32"/>
      <c r="H53" s="32"/>
      <c r="I53" s="32"/>
      <c r="J53" s="32"/>
      <c r="K53" s="32"/>
      <c r="L53" s="32"/>
      <c r="M53" s="32"/>
      <c r="N53" s="32"/>
      <c r="O53" s="32"/>
      <c r="P53" s="32"/>
      <c r="Q53" s="32"/>
      <c r="R53" s="32"/>
      <c r="S53" s="32"/>
    </row>
    <row r="54" spans="2:19" ht="15.6" x14ac:dyDescent="0.3">
      <c r="B54" s="32"/>
      <c r="C54" s="32"/>
      <c r="D54" s="32"/>
      <c r="E54" s="32"/>
      <c r="F54" s="32"/>
      <c r="G54" s="32"/>
      <c r="H54" s="32"/>
      <c r="I54" s="32"/>
      <c r="J54" s="32"/>
      <c r="K54" s="32"/>
      <c r="L54" s="32"/>
      <c r="M54" s="32"/>
      <c r="N54" s="32"/>
      <c r="O54" s="32"/>
      <c r="P54" s="32"/>
      <c r="Q54" s="32"/>
      <c r="R54" s="32"/>
      <c r="S54" s="32"/>
    </row>
    <row r="55" spans="2:19" ht="15.6" x14ac:dyDescent="0.3">
      <c r="B55" s="32"/>
      <c r="C55" s="32"/>
      <c r="D55" s="32"/>
      <c r="E55" s="32"/>
      <c r="F55" s="32"/>
      <c r="G55" s="32"/>
      <c r="H55" s="32"/>
      <c r="I55" s="32"/>
      <c r="J55" s="32"/>
      <c r="K55" s="32"/>
      <c r="L55" s="32"/>
      <c r="M55" s="32"/>
      <c r="N55" s="32"/>
      <c r="O55" s="32"/>
      <c r="P55" s="32"/>
      <c r="Q55" s="32"/>
      <c r="R55" s="32"/>
      <c r="S55" s="32"/>
    </row>
    <row r="56" spans="2:19" ht="15.6" x14ac:dyDescent="0.3">
      <c r="B56" s="32"/>
      <c r="C56" s="32"/>
      <c r="D56" s="32"/>
      <c r="E56" s="32"/>
      <c r="F56" s="32"/>
      <c r="G56" s="32"/>
      <c r="H56" s="32"/>
      <c r="I56" s="32"/>
      <c r="J56" s="32"/>
      <c r="K56" s="32"/>
      <c r="L56" s="32"/>
      <c r="M56" s="32"/>
      <c r="N56" s="32"/>
      <c r="O56" s="32"/>
      <c r="P56" s="32"/>
      <c r="Q56" s="32"/>
      <c r="R56" s="32"/>
      <c r="S56" s="32"/>
    </row>
    <row r="57" spans="2:19" ht="15.6" x14ac:dyDescent="0.3">
      <c r="B57" s="32"/>
      <c r="C57" s="32"/>
      <c r="D57" s="32"/>
      <c r="E57" s="32"/>
      <c r="F57" s="32"/>
      <c r="G57" s="32"/>
      <c r="H57" s="32"/>
      <c r="I57" s="32"/>
      <c r="J57" s="32"/>
      <c r="K57" s="32"/>
      <c r="L57" s="32"/>
      <c r="M57" s="32"/>
      <c r="N57" s="32"/>
      <c r="O57" s="32"/>
      <c r="P57" s="32"/>
      <c r="Q57" s="32"/>
      <c r="R57" s="32"/>
      <c r="S57" s="32"/>
    </row>
    <row r="58" spans="2:19" ht="15.6" x14ac:dyDescent="0.3">
      <c r="B58" s="32"/>
      <c r="C58" s="32"/>
      <c r="D58" s="32"/>
      <c r="E58" s="32"/>
      <c r="F58" s="32"/>
      <c r="G58" s="32"/>
      <c r="H58" s="32"/>
      <c r="I58" s="32"/>
      <c r="J58" s="32"/>
      <c r="K58" s="32"/>
      <c r="L58" s="32"/>
      <c r="M58" s="32"/>
      <c r="N58" s="32"/>
      <c r="O58" s="32"/>
      <c r="P58" s="32"/>
      <c r="Q58" s="32"/>
      <c r="R58" s="32"/>
      <c r="S58" s="32"/>
    </row>
    <row r="59" spans="2:19" ht="15.6" x14ac:dyDescent="0.3">
      <c r="B59" s="32"/>
      <c r="C59" s="32"/>
      <c r="D59" s="32"/>
      <c r="E59" s="32"/>
      <c r="F59" s="32"/>
      <c r="G59" s="32"/>
      <c r="H59" s="32"/>
      <c r="I59" s="32"/>
      <c r="J59" s="32"/>
      <c r="K59" s="32"/>
      <c r="L59" s="32"/>
      <c r="M59" s="32"/>
      <c r="N59" s="32"/>
      <c r="O59" s="32"/>
      <c r="P59" s="32"/>
      <c r="Q59" s="32"/>
      <c r="R59" s="32"/>
      <c r="S59" s="32"/>
    </row>
    <row r="60" spans="2:19" ht="15.6" x14ac:dyDescent="0.3">
      <c r="B60" s="32"/>
      <c r="C60" s="32"/>
      <c r="D60" s="32"/>
      <c r="E60" s="32"/>
      <c r="F60" s="32"/>
      <c r="G60" s="32"/>
      <c r="H60" s="32"/>
      <c r="I60" s="32"/>
      <c r="J60" s="32"/>
      <c r="K60" s="32"/>
      <c r="L60" s="32"/>
      <c r="M60" s="32"/>
      <c r="N60" s="32"/>
      <c r="O60" s="32"/>
      <c r="P60" s="32"/>
      <c r="Q60" s="32"/>
      <c r="R60" s="32"/>
      <c r="S60" s="32"/>
    </row>
    <row r="61" spans="2:19" ht="15.6" x14ac:dyDescent="0.3">
      <c r="B61" s="32"/>
      <c r="C61" s="32"/>
      <c r="D61" s="32"/>
      <c r="E61" s="32"/>
      <c r="F61" s="32"/>
      <c r="G61" s="32"/>
      <c r="H61" s="32"/>
      <c r="I61" s="32"/>
      <c r="J61" s="32"/>
      <c r="K61" s="32"/>
      <c r="L61" s="32"/>
      <c r="M61" s="32"/>
      <c r="N61" s="32"/>
      <c r="O61" s="32"/>
      <c r="P61" s="32"/>
      <c r="Q61" s="32"/>
      <c r="R61" s="32"/>
      <c r="S61" s="32"/>
    </row>
    <row r="62" spans="2:19" ht="15.6" x14ac:dyDescent="0.3">
      <c r="B62" s="32"/>
      <c r="C62" s="32"/>
      <c r="D62" s="32"/>
      <c r="E62" s="32"/>
      <c r="F62" s="32"/>
      <c r="G62" s="32"/>
      <c r="H62" s="32"/>
      <c r="I62" s="32"/>
      <c r="J62" s="32"/>
      <c r="K62" s="32"/>
      <c r="L62" s="32"/>
      <c r="M62" s="32"/>
      <c r="N62" s="32"/>
      <c r="O62" s="32"/>
      <c r="P62" s="32"/>
      <c r="Q62" s="32"/>
      <c r="R62" s="32"/>
      <c r="S62" s="32"/>
    </row>
    <row r="63" spans="2:19" ht="15.6" x14ac:dyDescent="0.3">
      <c r="B63" s="32"/>
      <c r="C63" s="32"/>
      <c r="D63" s="32"/>
      <c r="E63" s="32"/>
      <c r="F63" s="32"/>
      <c r="G63" s="32"/>
      <c r="H63" s="32"/>
      <c r="I63" s="32"/>
      <c r="J63" s="32"/>
      <c r="K63" s="32"/>
      <c r="L63" s="32"/>
      <c r="M63" s="32"/>
      <c r="N63" s="32"/>
      <c r="O63" s="32"/>
      <c r="P63" s="32"/>
      <c r="Q63" s="32"/>
      <c r="R63" s="32"/>
      <c r="S63" s="32"/>
    </row>
    <row r="64" spans="2:19" ht="15.6" x14ac:dyDescent="0.3">
      <c r="B64" s="32"/>
      <c r="C64" s="32"/>
      <c r="D64" s="32"/>
      <c r="E64" s="32"/>
      <c r="F64" s="32"/>
      <c r="G64" s="32"/>
      <c r="H64" s="32"/>
      <c r="I64" s="32"/>
      <c r="J64" s="32"/>
      <c r="K64" s="32"/>
      <c r="L64" s="32"/>
      <c r="M64" s="32"/>
      <c r="N64" s="32"/>
      <c r="O64" s="32"/>
      <c r="P64" s="32"/>
      <c r="Q64" s="32"/>
      <c r="R64" s="32"/>
      <c r="S64" s="32"/>
    </row>
    <row r="65" spans="2:19" ht="15.6" x14ac:dyDescent="0.3">
      <c r="B65" s="32"/>
      <c r="C65" s="32"/>
      <c r="D65" s="32"/>
      <c r="E65" s="32"/>
      <c r="F65" s="32"/>
      <c r="G65" s="32"/>
      <c r="H65" s="32"/>
      <c r="I65" s="32"/>
      <c r="J65" s="32"/>
      <c r="K65" s="32"/>
      <c r="L65" s="32"/>
      <c r="M65" s="32"/>
      <c r="N65" s="32"/>
      <c r="O65" s="32"/>
      <c r="P65" s="32"/>
      <c r="Q65" s="32"/>
      <c r="R65" s="32"/>
      <c r="S65" s="32"/>
    </row>
    <row r="66" spans="2:19" ht="15.6" x14ac:dyDescent="0.3">
      <c r="B66" s="32"/>
      <c r="C66" s="32"/>
      <c r="D66" s="32"/>
      <c r="E66" s="32"/>
      <c r="F66" s="32"/>
      <c r="G66" s="32"/>
      <c r="H66" s="32"/>
      <c r="I66" s="32"/>
      <c r="J66" s="32"/>
      <c r="K66" s="32"/>
      <c r="L66" s="32"/>
      <c r="M66" s="32"/>
      <c r="N66" s="32"/>
      <c r="O66" s="32"/>
      <c r="P66" s="32"/>
      <c r="Q66" s="32"/>
      <c r="R66" s="32"/>
      <c r="S66" s="32"/>
    </row>
    <row r="67" spans="2:19" ht="15.6" x14ac:dyDescent="0.3">
      <c r="B67" s="32"/>
      <c r="C67" s="32"/>
      <c r="D67" s="32"/>
      <c r="E67" s="32"/>
      <c r="F67" s="32"/>
      <c r="G67" s="32"/>
      <c r="H67" s="32"/>
      <c r="I67" s="32"/>
      <c r="J67" s="32"/>
      <c r="K67" s="32"/>
      <c r="L67" s="32"/>
      <c r="M67" s="32"/>
      <c r="N67" s="32"/>
      <c r="O67" s="32"/>
      <c r="P67" s="32"/>
      <c r="Q67" s="32"/>
      <c r="R67" s="32"/>
      <c r="S67" s="32"/>
    </row>
    <row r="68" spans="2:19" ht="15.6" x14ac:dyDescent="0.3">
      <c r="B68" s="32"/>
      <c r="C68" s="32"/>
      <c r="D68" s="32"/>
      <c r="E68" s="32"/>
      <c r="F68" s="32"/>
      <c r="G68" s="32"/>
      <c r="H68" s="32"/>
      <c r="I68" s="32"/>
      <c r="J68" s="32"/>
      <c r="K68" s="32"/>
      <c r="L68" s="32"/>
      <c r="M68" s="32"/>
      <c r="N68" s="32"/>
      <c r="O68" s="32"/>
      <c r="P68" s="32"/>
      <c r="Q68" s="32"/>
      <c r="R68" s="32"/>
      <c r="S68" s="32"/>
    </row>
    <row r="69" spans="2:19" ht="15.6" x14ac:dyDescent="0.3">
      <c r="B69" s="32"/>
      <c r="C69" s="32"/>
      <c r="D69" s="32"/>
      <c r="E69" s="32"/>
      <c r="F69" s="32"/>
      <c r="G69" s="32"/>
      <c r="H69" s="32"/>
      <c r="I69" s="32"/>
      <c r="J69" s="32"/>
      <c r="K69" s="32"/>
      <c r="L69" s="32"/>
      <c r="M69" s="32"/>
      <c r="N69" s="32"/>
      <c r="O69" s="32"/>
      <c r="P69" s="32"/>
      <c r="Q69" s="32"/>
      <c r="R69" s="32"/>
      <c r="S69" s="32"/>
    </row>
    <row r="70" spans="2:19" ht="15.6" x14ac:dyDescent="0.3">
      <c r="B70" s="32"/>
      <c r="C70" s="32"/>
      <c r="D70" s="32"/>
      <c r="E70" s="32"/>
      <c r="F70" s="32"/>
      <c r="G70" s="32"/>
      <c r="H70" s="32"/>
      <c r="I70" s="32"/>
      <c r="J70" s="32"/>
      <c r="K70" s="32"/>
      <c r="L70" s="32"/>
      <c r="M70" s="32"/>
      <c r="N70" s="32"/>
      <c r="O70" s="32"/>
      <c r="P70" s="32"/>
      <c r="Q70" s="32"/>
      <c r="R70" s="32"/>
      <c r="S70" s="32"/>
    </row>
    <row r="71" spans="2:19" ht="15.6" x14ac:dyDescent="0.3">
      <c r="B71" s="32"/>
      <c r="C71" s="32"/>
      <c r="D71" s="32"/>
      <c r="E71" s="32"/>
      <c r="F71" s="32"/>
      <c r="G71" s="32"/>
      <c r="H71" s="32"/>
      <c r="I71" s="32"/>
      <c r="J71" s="32"/>
      <c r="K71" s="32"/>
      <c r="L71" s="32"/>
      <c r="M71" s="32"/>
      <c r="N71" s="32"/>
      <c r="O71" s="32"/>
      <c r="P71" s="32"/>
      <c r="Q71" s="32"/>
      <c r="R71" s="32"/>
      <c r="S71" s="32"/>
    </row>
    <row r="72" spans="2:19" ht="15.6" x14ac:dyDescent="0.3">
      <c r="B72" s="32"/>
      <c r="C72" s="32"/>
      <c r="D72" s="32"/>
      <c r="E72" s="32"/>
      <c r="F72" s="32"/>
      <c r="G72" s="32"/>
      <c r="H72" s="32"/>
      <c r="I72" s="32"/>
      <c r="J72" s="32"/>
      <c r="K72" s="32"/>
      <c r="L72" s="32"/>
      <c r="M72" s="32"/>
      <c r="N72" s="32"/>
      <c r="O72" s="32"/>
      <c r="P72" s="32"/>
      <c r="Q72" s="32"/>
      <c r="R72" s="32"/>
      <c r="S72" s="32"/>
    </row>
    <row r="73" spans="2:19" ht="15.6" x14ac:dyDescent="0.3">
      <c r="B73" s="32"/>
      <c r="C73" s="32"/>
      <c r="D73" s="32"/>
      <c r="E73" s="32"/>
      <c r="F73" s="32"/>
      <c r="G73" s="32"/>
      <c r="H73" s="32"/>
      <c r="I73" s="32"/>
      <c r="J73" s="32"/>
      <c r="K73" s="32"/>
      <c r="L73" s="32"/>
      <c r="M73" s="32"/>
      <c r="N73" s="32"/>
      <c r="O73" s="32"/>
      <c r="P73" s="32"/>
      <c r="Q73" s="32"/>
      <c r="R73" s="32"/>
      <c r="S73" s="32"/>
    </row>
    <row r="74" spans="2:19" ht="15.6" x14ac:dyDescent="0.3">
      <c r="B74" s="32"/>
      <c r="C74" s="32"/>
      <c r="D74" s="32"/>
      <c r="E74" s="32"/>
      <c r="F74" s="32"/>
      <c r="G74" s="32"/>
      <c r="H74" s="32"/>
      <c r="I74" s="32"/>
      <c r="J74" s="32"/>
      <c r="K74" s="32"/>
      <c r="L74" s="32"/>
      <c r="M74" s="32"/>
      <c r="N74" s="32"/>
      <c r="O74" s="32"/>
      <c r="P74" s="32"/>
      <c r="Q74" s="32"/>
      <c r="R74" s="32"/>
      <c r="S74" s="32"/>
    </row>
    <row r="75" spans="2:19" ht="15.6" x14ac:dyDescent="0.3">
      <c r="B75" s="32"/>
      <c r="C75" s="32"/>
      <c r="D75" s="32"/>
      <c r="E75" s="32"/>
      <c r="F75" s="32"/>
      <c r="G75" s="32"/>
      <c r="H75" s="32"/>
      <c r="I75" s="32"/>
      <c r="J75" s="32"/>
      <c r="K75" s="32"/>
      <c r="L75" s="32"/>
      <c r="M75" s="32"/>
      <c r="N75" s="32"/>
      <c r="O75" s="32"/>
      <c r="P75" s="32"/>
      <c r="Q75" s="32"/>
      <c r="R75" s="32"/>
      <c r="S75" s="32"/>
    </row>
    <row r="76" spans="2:19" ht="15.6" x14ac:dyDescent="0.3">
      <c r="B76" s="32"/>
      <c r="C76" s="32"/>
      <c r="D76" s="32"/>
      <c r="E76" s="32"/>
      <c r="F76" s="32"/>
      <c r="G76" s="32"/>
      <c r="H76" s="32"/>
      <c r="I76" s="32"/>
      <c r="J76" s="32"/>
      <c r="K76" s="32"/>
      <c r="L76" s="32"/>
      <c r="M76" s="32"/>
      <c r="N76" s="32"/>
      <c r="O76" s="32"/>
      <c r="P76" s="32"/>
      <c r="Q76" s="32"/>
      <c r="R76" s="32"/>
      <c r="S76" s="32"/>
    </row>
    <row r="77" spans="2:19" ht="15.6" x14ac:dyDescent="0.3">
      <c r="B77" s="32"/>
      <c r="C77" s="32"/>
      <c r="D77" s="32"/>
      <c r="E77" s="32"/>
      <c r="F77" s="32"/>
      <c r="G77" s="32"/>
      <c r="H77" s="32"/>
      <c r="I77" s="32"/>
      <c r="J77" s="32"/>
      <c r="K77" s="32"/>
      <c r="L77" s="32"/>
      <c r="M77" s="32"/>
      <c r="N77" s="32"/>
      <c r="O77" s="32"/>
      <c r="P77" s="32"/>
      <c r="Q77" s="32"/>
      <c r="R77" s="32"/>
      <c r="S77" s="32"/>
    </row>
    <row r="78" spans="2:19" ht="15.6" x14ac:dyDescent="0.3">
      <c r="B78" s="32"/>
      <c r="C78" s="32"/>
      <c r="D78" s="32"/>
      <c r="E78" s="32"/>
      <c r="F78" s="32"/>
      <c r="G78" s="32"/>
      <c r="H78" s="32"/>
      <c r="I78" s="32"/>
      <c r="J78" s="32"/>
      <c r="K78" s="32"/>
      <c r="L78" s="32"/>
      <c r="M78" s="32"/>
      <c r="N78" s="32"/>
      <c r="O78" s="32"/>
      <c r="P78" s="32"/>
      <c r="Q78" s="32"/>
      <c r="R78" s="32"/>
      <c r="S78" s="32"/>
    </row>
    <row r="79" spans="2:19" ht="15.6" x14ac:dyDescent="0.3">
      <c r="B79" s="32"/>
      <c r="C79" s="32"/>
      <c r="D79" s="32"/>
      <c r="E79" s="32"/>
      <c r="F79" s="32"/>
      <c r="G79" s="32"/>
      <c r="H79" s="32"/>
      <c r="I79" s="32"/>
      <c r="J79" s="32"/>
      <c r="K79" s="32"/>
      <c r="L79" s="32"/>
      <c r="M79" s="32"/>
      <c r="N79" s="32"/>
      <c r="O79" s="32"/>
      <c r="P79" s="32"/>
      <c r="Q79" s="32"/>
      <c r="R79" s="32"/>
      <c r="S79" s="32"/>
    </row>
    <row r="80" spans="2:19" ht="15.6" x14ac:dyDescent="0.3">
      <c r="B80" s="32"/>
      <c r="C80" s="32"/>
      <c r="D80" s="32"/>
      <c r="E80" s="32"/>
      <c r="F80" s="32"/>
      <c r="G80" s="32"/>
      <c r="H80" s="32"/>
      <c r="I80" s="32"/>
      <c r="J80" s="32"/>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row r="943" spans="2:19" ht="15.6" x14ac:dyDescent="0.3">
      <c r="B943" s="32"/>
      <c r="C943" s="32"/>
      <c r="D943" s="32"/>
      <c r="E943" s="32"/>
      <c r="F943" s="32"/>
      <c r="G943" s="32"/>
      <c r="H943" s="32"/>
      <c r="I943" s="32"/>
      <c r="J943" s="32"/>
      <c r="K943" s="32"/>
      <c r="L943" s="32"/>
      <c r="M943" s="32"/>
      <c r="N943" s="32"/>
      <c r="O943" s="32"/>
      <c r="P943" s="32"/>
      <c r="Q943" s="32"/>
      <c r="R943" s="32"/>
      <c r="S943" s="32"/>
    </row>
    <row r="944" spans="2:19" ht="15.6" x14ac:dyDescent="0.3">
      <c r="B944" s="32"/>
      <c r="C944" s="32"/>
      <c r="D944" s="32"/>
      <c r="E944" s="32"/>
      <c r="F944" s="32"/>
      <c r="G944" s="32"/>
      <c r="H944" s="32"/>
      <c r="I944" s="32"/>
      <c r="J944" s="32"/>
      <c r="K944" s="32"/>
      <c r="L944" s="32"/>
      <c r="M944" s="32"/>
      <c r="N944" s="32"/>
      <c r="O944" s="32"/>
      <c r="P944" s="32"/>
      <c r="Q944" s="32"/>
      <c r="R944" s="32"/>
      <c r="S944" s="32"/>
    </row>
    <row r="945" spans="2:19" ht="15.6" x14ac:dyDescent="0.3">
      <c r="B945" s="32"/>
      <c r="C945" s="32"/>
      <c r="D945" s="32"/>
      <c r="E945" s="32"/>
      <c r="F945" s="32"/>
      <c r="G945" s="32"/>
      <c r="H945" s="32"/>
      <c r="I945" s="32"/>
      <c r="J945" s="32"/>
      <c r="K945" s="32"/>
      <c r="L945" s="32"/>
      <c r="M945" s="32"/>
      <c r="N945" s="32"/>
      <c r="O945" s="32"/>
      <c r="P945" s="32"/>
      <c r="Q945" s="32"/>
      <c r="R945" s="32"/>
      <c r="S945" s="32"/>
    </row>
    <row r="946" spans="2:19" ht="15.6" x14ac:dyDescent="0.3">
      <c r="B946" s="32"/>
      <c r="C946" s="32"/>
      <c r="D946" s="32"/>
      <c r="E946" s="32"/>
      <c r="F946" s="32"/>
      <c r="G946" s="32"/>
      <c r="H946" s="32"/>
      <c r="I946" s="32"/>
      <c r="J946" s="32"/>
      <c r="K946" s="32"/>
      <c r="L946" s="32"/>
      <c r="M946" s="32"/>
      <c r="N946" s="32"/>
      <c r="O946" s="32"/>
      <c r="P946" s="32"/>
      <c r="Q946" s="32"/>
      <c r="R946" s="32"/>
      <c r="S946" s="32"/>
    </row>
    <row r="947" spans="2:19" ht="15.6" x14ac:dyDescent="0.3">
      <c r="B947" s="32"/>
      <c r="C947" s="32"/>
      <c r="D947" s="32"/>
      <c r="E947" s="32"/>
      <c r="F947" s="32"/>
      <c r="G947" s="32"/>
      <c r="H947" s="32"/>
      <c r="I947" s="32"/>
      <c r="J947" s="32"/>
      <c r="K947" s="32"/>
      <c r="L947" s="32"/>
      <c r="M947" s="32"/>
      <c r="N947" s="32"/>
      <c r="O947" s="32"/>
      <c r="P947" s="32"/>
      <c r="Q947" s="32"/>
      <c r="R947" s="32"/>
      <c r="S947" s="32"/>
    </row>
    <row r="948" spans="2:19" ht="15.6" x14ac:dyDescent="0.3">
      <c r="B948" s="32"/>
      <c r="C948" s="32"/>
      <c r="D948" s="32"/>
      <c r="E948" s="32"/>
      <c r="F948" s="32"/>
      <c r="G948" s="32"/>
      <c r="H948" s="32"/>
      <c r="I948" s="32"/>
      <c r="J948" s="32"/>
      <c r="K948" s="32"/>
      <c r="L948" s="32"/>
      <c r="M948" s="32"/>
      <c r="N948" s="32"/>
      <c r="O948" s="32"/>
      <c r="P948" s="32"/>
      <c r="Q948" s="32"/>
      <c r="R948" s="32"/>
      <c r="S948" s="32"/>
    </row>
    <row r="949" spans="2:19" ht="15.6" x14ac:dyDescent="0.3">
      <c r="B949" s="32"/>
      <c r="C949" s="32"/>
      <c r="D949" s="32"/>
      <c r="E949" s="32"/>
      <c r="F949" s="32"/>
      <c r="G949" s="32"/>
      <c r="H949" s="32"/>
      <c r="I949" s="32"/>
      <c r="J949" s="32"/>
      <c r="K949" s="32"/>
      <c r="L949" s="32"/>
      <c r="M949" s="32"/>
      <c r="N949" s="32"/>
      <c r="O949" s="32"/>
      <c r="P949" s="32"/>
      <c r="Q949" s="32"/>
      <c r="R949" s="32"/>
      <c r="S949" s="32"/>
    </row>
    <row r="950" spans="2:19" ht="15.6" x14ac:dyDescent="0.3">
      <c r="B950" s="32"/>
      <c r="C950" s="32"/>
      <c r="D950" s="32"/>
      <c r="E950" s="32"/>
      <c r="F950" s="32"/>
      <c r="G950" s="32"/>
      <c r="H950" s="32"/>
      <c r="I950" s="32"/>
      <c r="J950" s="32"/>
      <c r="K950" s="32"/>
      <c r="L950" s="32"/>
      <c r="M950" s="32"/>
      <c r="N950" s="32"/>
      <c r="O950" s="32"/>
      <c r="P950" s="32"/>
      <c r="Q950" s="32"/>
      <c r="R950" s="32"/>
      <c r="S950" s="32"/>
    </row>
    <row r="951" spans="2:19" ht="15.6" x14ac:dyDescent="0.3">
      <c r="B951" s="32"/>
      <c r="C951" s="32"/>
      <c r="D951" s="32"/>
      <c r="E951" s="32"/>
      <c r="F951" s="32"/>
      <c r="G951" s="32"/>
      <c r="H951" s="32"/>
      <c r="I951" s="32"/>
      <c r="J951" s="32"/>
      <c r="K951" s="32"/>
      <c r="L951" s="32"/>
      <c r="M951" s="32"/>
      <c r="N951" s="32"/>
      <c r="O951" s="32"/>
      <c r="P951" s="32"/>
      <c r="Q951" s="32"/>
      <c r="R951" s="32"/>
      <c r="S951" s="32"/>
    </row>
    <row r="952" spans="2:19" ht="15.6" x14ac:dyDescent="0.3">
      <c r="B952" s="32"/>
      <c r="C952" s="32"/>
      <c r="D952" s="32"/>
      <c r="E952" s="32"/>
      <c r="F952" s="32"/>
      <c r="G952" s="32"/>
      <c r="H952" s="32"/>
      <c r="I952" s="32"/>
      <c r="J952" s="32"/>
      <c r="K952" s="32"/>
      <c r="L952" s="32"/>
      <c r="M952" s="32"/>
      <c r="N952" s="32"/>
      <c r="O952" s="32"/>
      <c r="P952" s="32"/>
      <c r="Q952" s="32"/>
      <c r="R952" s="32"/>
      <c r="S952" s="32"/>
    </row>
    <row r="953" spans="2:19" ht="15.6" x14ac:dyDescent="0.3">
      <c r="B953" s="32"/>
      <c r="C953" s="32"/>
      <c r="D953" s="32"/>
      <c r="E953" s="32"/>
      <c r="F953" s="32"/>
      <c r="G953" s="32"/>
      <c r="H953" s="32"/>
      <c r="I953" s="32"/>
      <c r="J953" s="32"/>
      <c r="K953" s="32"/>
      <c r="L953" s="32"/>
      <c r="M953" s="32"/>
      <c r="N953" s="32"/>
      <c r="O953" s="32"/>
      <c r="P953" s="32"/>
      <c r="Q953" s="32"/>
      <c r="R953" s="32"/>
      <c r="S953" s="32"/>
    </row>
    <row r="954" spans="2:19" ht="15.6" x14ac:dyDescent="0.3">
      <c r="B954" s="32"/>
      <c r="C954" s="32"/>
      <c r="D954" s="32"/>
      <c r="E954" s="32"/>
      <c r="F954" s="32"/>
      <c r="G954" s="32"/>
      <c r="H954" s="32"/>
      <c r="I954" s="32"/>
      <c r="J954" s="32"/>
      <c r="K954" s="32"/>
      <c r="L954" s="32"/>
      <c r="M954" s="32"/>
      <c r="N954" s="32"/>
      <c r="O954" s="32"/>
      <c r="P954" s="32"/>
      <c r="Q954" s="32"/>
      <c r="R954" s="32"/>
      <c r="S954" s="32"/>
    </row>
    <row r="955" spans="2:19" ht="15.6" x14ac:dyDescent="0.3">
      <c r="B955" s="32"/>
      <c r="C955" s="32"/>
      <c r="D955" s="32"/>
      <c r="E955" s="32"/>
      <c r="F955" s="32"/>
      <c r="G955" s="32"/>
      <c r="H955" s="32"/>
      <c r="I955" s="32"/>
      <c r="J955" s="32"/>
      <c r="K955" s="32"/>
      <c r="L955" s="32"/>
      <c r="M955" s="32"/>
      <c r="N955" s="32"/>
      <c r="O955" s="32"/>
      <c r="P955" s="32"/>
      <c r="Q955" s="32"/>
      <c r="R955" s="32"/>
      <c r="S955" s="32"/>
    </row>
    <row r="956" spans="2:19" ht="15.6" x14ac:dyDescent="0.3">
      <c r="B956" s="32"/>
      <c r="C956" s="32"/>
      <c r="D956" s="32"/>
      <c r="E956" s="32"/>
      <c r="F956" s="32"/>
      <c r="G956" s="32"/>
      <c r="H956" s="32"/>
      <c r="I956" s="32"/>
      <c r="J956" s="32"/>
      <c r="K956" s="32"/>
      <c r="L956" s="32"/>
      <c r="M956" s="32"/>
      <c r="N956" s="32"/>
      <c r="O956" s="32"/>
      <c r="P956" s="32"/>
      <c r="Q956" s="32"/>
      <c r="R956" s="32"/>
      <c r="S956" s="32"/>
    </row>
    <row r="957" spans="2:19" ht="15.6" x14ac:dyDescent="0.3">
      <c r="B957" s="32"/>
      <c r="C957" s="32"/>
      <c r="D957" s="32"/>
      <c r="E957" s="32"/>
      <c r="F957" s="32"/>
      <c r="G957" s="32"/>
      <c r="H957" s="32"/>
      <c r="I957" s="32"/>
      <c r="J957" s="32"/>
      <c r="K957" s="32"/>
      <c r="L957" s="32"/>
      <c r="M957" s="32"/>
      <c r="N957" s="32"/>
      <c r="O957" s="32"/>
      <c r="P957" s="32"/>
      <c r="Q957" s="32"/>
      <c r="R957" s="32"/>
      <c r="S957" s="32"/>
    </row>
    <row r="958" spans="2:19" ht="15.6" x14ac:dyDescent="0.3">
      <c r="B958" s="32"/>
      <c r="C958" s="32"/>
      <c r="D958" s="32"/>
      <c r="E958" s="32"/>
      <c r="F958" s="32"/>
      <c r="G958" s="32"/>
      <c r="H958" s="32"/>
      <c r="I958" s="32"/>
      <c r="J958" s="32"/>
      <c r="K958" s="32"/>
      <c r="L958" s="32"/>
      <c r="M958" s="32"/>
      <c r="N958" s="32"/>
      <c r="O958" s="32"/>
      <c r="P958" s="32"/>
      <c r="Q958" s="32"/>
      <c r="R958" s="32"/>
      <c r="S958" s="32"/>
    </row>
    <row r="959" spans="2:19" ht="15.6" x14ac:dyDescent="0.3">
      <c r="B959" s="32"/>
      <c r="C959" s="32"/>
      <c r="D959" s="32"/>
      <c r="E959" s="32"/>
      <c r="F959" s="32"/>
      <c r="G959" s="32"/>
      <c r="H959" s="32"/>
      <c r="I959" s="32"/>
      <c r="J959" s="32"/>
      <c r="K959" s="32"/>
      <c r="L959" s="32"/>
      <c r="M959" s="32"/>
      <c r="N959" s="32"/>
      <c r="O959" s="32"/>
      <c r="P959" s="32"/>
      <c r="Q959" s="32"/>
      <c r="R959" s="32"/>
      <c r="S959" s="32"/>
    </row>
    <row r="960" spans="2:19" ht="15.6" x14ac:dyDescent="0.3">
      <c r="B960" s="32"/>
      <c r="C960" s="32"/>
      <c r="D960" s="32"/>
      <c r="E960" s="32"/>
      <c r="F960" s="32"/>
      <c r="G960" s="32"/>
      <c r="H960" s="32"/>
      <c r="I960" s="32"/>
      <c r="J960" s="32"/>
      <c r="K960" s="32"/>
      <c r="L960" s="32"/>
      <c r="M960" s="32"/>
      <c r="N960" s="32"/>
      <c r="O960" s="32"/>
      <c r="P960" s="32"/>
      <c r="Q960" s="32"/>
      <c r="R960" s="32"/>
      <c r="S960" s="32"/>
    </row>
    <row r="961" spans="2:19" ht="15.6" x14ac:dyDescent="0.3">
      <c r="B961" s="32"/>
      <c r="C961" s="32"/>
      <c r="D961" s="32"/>
      <c r="E961" s="32"/>
      <c r="F961" s="32"/>
      <c r="G961" s="32"/>
      <c r="H961" s="32"/>
      <c r="I961" s="32"/>
      <c r="J961" s="32"/>
      <c r="K961" s="32"/>
      <c r="L961" s="32"/>
      <c r="M961" s="32"/>
      <c r="N961" s="32"/>
      <c r="O961" s="32"/>
      <c r="P961" s="32"/>
      <c r="Q961" s="32"/>
      <c r="R961" s="32"/>
      <c r="S961" s="32"/>
    </row>
    <row r="962" spans="2:19" ht="15.6" x14ac:dyDescent="0.3">
      <c r="B962" s="32"/>
      <c r="C962" s="32"/>
      <c r="D962" s="32"/>
      <c r="E962" s="32"/>
      <c r="F962" s="32"/>
      <c r="G962" s="32"/>
      <c r="H962" s="32"/>
      <c r="I962" s="32"/>
      <c r="J962" s="32"/>
      <c r="K962" s="32"/>
      <c r="L962" s="32"/>
      <c r="M962" s="32"/>
      <c r="N962" s="32"/>
      <c r="O962" s="32"/>
      <c r="P962" s="32"/>
      <c r="Q962" s="32"/>
      <c r="R962" s="32"/>
      <c r="S962" s="32"/>
    </row>
    <row r="963" spans="2:19" ht="15.6" x14ac:dyDescent="0.3">
      <c r="B963" s="32"/>
      <c r="C963" s="32"/>
      <c r="D963" s="32"/>
      <c r="E963" s="32"/>
      <c r="F963" s="32"/>
      <c r="G963" s="32"/>
      <c r="H963" s="32"/>
      <c r="I963" s="32"/>
      <c r="J963" s="32"/>
      <c r="K963" s="32"/>
      <c r="L963" s="32"/>
      <c r="M963" s="32"/>
      <c r="N963" s="32"/>
      <c r="O963" s="32"/>
      <c r="P963" s="32"/>
      <c r="Q963" s="32"/>
      <c r="R963" s="32"/>
      <c r="S963" s="32"/>
    </row>
    <row r="964" spans="2:19" ht="15.6" x14ac:dyDescent="0.3">
      <c r="B964" s="32"/>
      <c r="C964" s="32"/>
      <c r="D964" s="32"/>
      <c r="E964" s="32"/>
      <c r="F964" s="32"/>
      <c r="G964" s="32"/>
      <c r="H964" s="32"/>
      <c r="I964" s="32"/>
      <c r="J964" s="32"/>
      <c r="K964" s="32"/>
      <c r="L964" s="32"/>
      <c r="M964" s="32"/>
      <c r="N964" s="32"/>
      <c r="O964" s="32"/>
      <c r="P964" s="32"/>
      <c r="Q964" s="32"/>
      <c r="R964" s="32"/>
      <c r="S964" s="32"/>
    </row>
    <row r="965" spans="2:19" ht="15.6" x14ac:dyDescent="0.3">
      <c r="B965" s="32"/>
      <c r="C965" s="32"/>
      <c r="D965" s="32"/>
      <c r="E965" s="32"/>
      <c r="F965" s="32"/>
      <c r="G965" s="32"/>
      <c r="H965" s="32"/>
      <c r="I965" s="32"/>
      <c r="J965" s="32"/>
      <c r="K965" s="32"/>
      <c r="L965" s="32"/>
      <c r="M965" s="32"/>
      <c r="N965" s="32"/>
      <c r="O965" s="32"/>
      <c r="P965" s="32"/>
      <c r="Q965" s="32"/>
      <c r="R965" s="32"/>
      <c r="S965" s="32"/>
    </row>
    <row r="966" spans="2:19" ht="15.6" x14ac:dyDescent="0.3">
      <c r="B966" s="32"/>
      <c r="C966" s="32"/>
      <c r="D966" s="32"/>
      <c r="E966" s="32"/>
      <c r="F966" s="32"/>
      <c r="G966" s="32"/>
      <c r="H966" s="32"/>
      <c r="I966" s="32"/>
      <c r="J966" s="32"/>
      <c r="K966" s="32"/>
      <c r="L966" s="32"/>
      <c r="M966" s="32"/>
      <c r="N966" s="32"/>
      <c r="O966" s="32"/>
      <c r="P966" s="32"/>
      <c r="Q966" s="32"/>
      <c r="R966" s="32"/>
      <c r="S966" s="32"/>
    </row>
    <row r="967" spans="2:19" ht="15.6" x14ac:dyDescent="0.3">
      <c r="B967" s="32"/>
      <c r="C967" s="32"/>
      <c r="D967" s="32"/>
      <c r="E967" s="32"/>
      <c r="F967" s="32"/>
      <c r="G967" s="32"/>
      <c r="H967" s="32"/>
      <c r="I967" s="32"/>
      <c r="J967" s="32"/>
      <c r="K967" s="32"/>
      <c r="L967" s="32"/>
      <c r="M967" s="32"/>
      <c r="N967" s="32"/>
      <c r="O967" s="32"/>
      <c r="P967" s="32"/>
      <c r="Q967" s="32"/>
      <c r="R967" s="32"/>
      <c r="S967" s="32"/>
    </row>
    <row r="968" spans="2:19" ht="15.6" x14ac:dyDescent="0.3">
      <c r="B968" s="32"/>
      <c r="C968" s="32"/>
      <c r="D968" s="32"/>
      <c r="E968" s="32"/>
      <c r="F968" s="32"/>
      <c r="G968" s="32"/>
      <c r="H968" s="32"/>
      <c r="I968" s="32"/>
      <c r="J968" s="32"/>
      <c r="K968" s="32"/>
      <c r="L968" s="32"/>
      <c r="M968" s="32"/>
      <c r="N968" s="32"/>
      <c r="O968" s="32"/>
      <c r="P968" s="32"/>
      <c r="Q968" s="32"/>
      <c r="R968" s="32"/>
      <c r="S968" s="32"/>
    </row>
    <row r="969" spans="2:19" ht="15.6" x14ac:dyDescent="0.3">
      <c r="B969" s="32"/>
      <c r="C969" s="32"/>
      <c r="D969" s="32"/>
      <c r="E969" s="32"/>
      <c r="F969" s="32"/>
      <c r="G969" s="32"/>
      <c r="H969" s="32"/>
      <c r="I969" s="32"/>
      <c r="J969" s="32"/>
      <c r="K969" s="32"/>
      <c r="L969" s="32"/>
      <c r="M969" s="32"/>
      <c r="N969" s="32"/>
      <c r="O969" s="32"/>
      <c r="P969" s="32"/>
      <c r="Q969" s="32"/>
      <c r="R969" s="32"/>
      <c r="S969" s="32"/>
    </row>
    <row r="970" spans="2:19" ht="15.6" x14ac:dyDescent="0.3">
      <c r="B970" s="32"/>
      <c r="C970" s="32"/>
      <c r="D970" s="32"/>
      <c r="E970" s="32"/>
      <c r="F970" s="32"/>
      <c r="G970" s="32"/>
      <c r="H970" s="32"/>
      <c r="I970" s="32"/>
      <c r="J970" s="32"/>
      <c r="K970" s="32"/>
      <c r="L970" s="32"/>
      <c r="M970" s="32"/>
      <c r="N970" s="32"/>
      <c r="O970" s="32"/>
      <c r="P970" s="32"/>
      <c r="Q970" s="32"/>
      <c r="R970" s="32"/>
      <c r="S970" s="32"/>
    </row>
    <row r="971" spans="2:19" ht="15.6" x14ac:dyDescent="0.3">
      <c r="B971" s="32"/>
      <c r="C971" s="32"/>
      <c r="D971" s="32"/>
      <c r="E971" s="32"/>
      <c r="F971" s="32"/>
      <c r="G971" s="32"/>
      <c r="H971" s="32"/>
      <c r="I971" s="32"/>
      <c r="J971" s="32"/>
      <c r="K971" s="32"/>
      <c r="L971" s="32"/>
      <c r="M971" s="32"/>
      <c r="N971" s="32"/>
      <c r="O971" s="32"/>
      <c r="P971" s="32"/>
      <c r="Q971" s="32"/>
      <c r="R971" s="32"/>
      <c r="S971" s="32"/>
    </row>
    <row r="972" spans="2:19" ht="15.6" x14ac:dyDescent="0.3">
      <c r="B972" s="32"/>
      <c r="C972" s="32"/>
      <c r="D972" s="32"/>
      <c r="E972" s="32"/>
      <c r="F972" s="32"/>
      <c r="G972" s="32"/>
      <c r="H972" s="32"/>
      <c r="I972" s="32"/>
      <c r="J972" s="32"/>
      <c r="K972" s="32"/>
      <c r="L972" s="32"/>
      <c r="M972" s="32"/>
      <c r="N972" s="32"/>
      <c r="O972" s="32"/>
      <c r="P972" s="32"/>
      <c r="Q972" s="32"/>
      <c r="R972" s="32"/>
      <c r="S972" s="32"/>
    </row>
    <row r="973" spans="2:19" ht="15.6" x14ac:dyDescent="0.3">
      <c r="B973" s="32"/>
      <c r="C973" s="32"/>
      <c r="D973" s="32"/>
      <c r="E973" s="32"/>
      <c r="F973" s="32"/>
      <c r="G973" s="32"/>
      <c r="H973" s="32"/>
      <c r="I973" s="32"/>
      <c r="J973" s="32"/>
      <c r="K973" s="32"/>
      <c r="L973" s="32"/>
      <c r="M973" s="32"/>
      <c r="N973" s="32"/>
      <c r="O973" s="32"/>
      <c r="P973" s="32"/>
      <c r="Q973" s="32"/>
      <c r="R973" s="32"/>
      <c r="S973" s="32"/>
    </row>
    <row r="974" spans="2:19" ht="15.6" x14ac:dyDescent="0.3">
      <c r="B974" s="32"/>
      <c r="C974" s="32"/>
      <c r="D974" s="32"/>
      <c r="E974" s="32"/>
      <c r="F974" s="32"/>
      <c r="G974" s="32"/>
      <c r="H974" s="32"/>
      <c r="I974" s="32"/>
      <c r="J974" s="32"/>
      <c r="K974" s="32"/>
      <c r="L974" s="32"/>
      <c r="M974" s="32"/>
      <c r="N974" s="32"/>
      <c r="O974" s="32"/>
      <c r="P974" s="32"/>
      <c r="Q974" s="32"/>
      <c r="R974" s="32"/>
      <c r="S974" s="32"/>
    </row>
    <row r="975" spans="2:19" ht="15.6" x14ac:dyDescent="0.3">
      <c r="B975" s="32"/>
      <c r="C975" s="32"/>
      <c r="D975" s="32"/>
      <c r="E975" s="32"/>
      <c r="F975" s="32"/>
      <c r="G975" s="32"/>
      <c r="H975" s="32"/>
      <c r="I975" s="32"/>
      <c r="J975" s="32"/>
      <c r="K975" s="32"/>
      <c r="L975" s="32"/>
      <c r="M975" s="32"/>
      <c r="N975" s="32"/>
      <c r="O975" s="32"/>
      <c r="P975" s="32"/>
      <c r="Q975" s="32"/>
      <c r="R975" s="32"/>
      <c r="S975" s="32"/>
    </row>
    <row r="976" spans="2:19" ht="15.6" x14ac:dyDescent="0.3">
      <c r="B976" s="32"/>
      <c r="C976" s="32"/>
      <c r="D976" s="32"/>
      <c r="E976" s="32"/>
      <c r="F976" s="32"/>
      <c r="G976" s="32"/>
      <c r="H976" s="32"/>
      <c r="I976" s="32"/>
      <c r="J976" s="32"/>
      <c r="K976" s="32"/>
      <c r="L976" s="32"/>
      <c r="M976" s="32"/>
      <c r="N976" s="32"/>
      <c r="O976" s="32"/>
      <c r="P976" s="32"/>
      <c r="Q976" s="32"/>
      <c r="R976" s="32"/>
      <c r="S976" s="32"/>
    </row>
    <row r="977" spans="2:19" ht="15.6" x14ac:dyDescent="0.3">
      <c r="B977" s="32"/>
      <c r="C977" s="32"/>
      <c r="D977" s="32"/>
      <c r="E977" s="32"/>
      <c r="F977" s="32"/>
      <c r="G977" s="32"/>
      <c r="H977" s="32"/>
      <c r="I977" s="32"/>
      <c r="J977" s="32"/>
      <c r="K977" s="32"/>
      <c r="L977" s="32"/>
      <c r="M977" s="32"/>
      <c r="N977" s="32"/>
      <c r="O977" s="32"/>
      <c r="P977" s="32"/>
      <c r="Q977" s="32"/>
      <c r="R977" s="32"/>
      <c r="S977" s="32"/>
    </row>
    <row r="978" spans="2:19" ht="15.6" x14ac:dyDescent="0.3">
      <c r="B978" s="32"/>
      <c r="C978" s="32"/>
      <c r="D978" s="32"/>
      <c r="E978" s="32"/>
      <c r="F978" s="32"/>
      <c r="G978" s="32"/>
      <c r="H978" s="32"/>
      <c r="I978" s="32"/>
      <c r="J978" s="32"/>
      <c r="K978" s="32"/>
      <c r="L978" s="32"/>
      <c r="M978" s="32"/>
      <c r="N978" s="32"/>
      <c r="O978" s="32"/>
      <c r="P978" s="32"/>
      <c r="Q978" s="32"/>
      <c r="R978" s="32"/>
      <c r="S978" s="32"/>
    </row>
    <row r="979" spans="2:19" ht="15.6" x14ac:dyDescent="0.3">
      <c r="B979" s="32"/>
      <c r="C979" s="32"/>
      <c r="D979" s="32"/>
      <c r="E979" s="32"/>
      <c r="F979" s="32"/>
      <c r="G979" s="32"/>
      <c r="H979" s="32"/>
      <c r="I979" s="32"/>
      <c r="J979" s="32"/>
      <c r="K979" s="32"/>
      <c r="L979" s="32"/>
      <c r="M979" s="32"/>
      <c r="N979" s="32"/>
      <c r="O979" s="32"/>
      <c r="P979" s="32"/>
      <c r="Q979" s="32"/>
      <c r="R979" s="32"/>
      <c r="S979" s="32"/>
    </row>
    <row r="980" spans="2:19" ht="15.6" x14ac:dyDescent="0.3">
      <c r="B980" s="32"/>
      <c r="C980" s="32"/>
      <c r="D980" s="32"/>
      <c r="E980" s="32"/>
      <c r="F980" s="32"/>
      <c r="G980" s="32"/>
      <c r="H980" s="32"/>
      <c r="I980" s="32"/>
      <c r="J980" s="32"/>
      <c r="K980" s="32"/>
      <c r="L980" s="32"/>
      <c r="M980" s="32"/>
      <c r="N980" s="32"/>
      <c r="O980" s="32"/>
      <c r="P980" s="32"/>
      <c r="Q980" s="32"/>
      <c r="R980" s="32"/>
      <c r="S980" s="32"/>
    </row>
  </sheetData>
  <sheetProtection algorithmName="SHA-512" hashValue="Gr4zWbV2f+P/1LiE3LFmgnIiizQym7m8yCAalRXrKou+bb5TaBjYeSHAiZRQ1YppxqxI2GX6fExHXMuILvXb1g==" saltValue="5t3cpXu4NE4c/mjjTv3Z1A==" spinCount="100000" sheet="1" objects="1" scenarios="1" formatRows="0"/>
  <mergeCells count="14">
    <mergeCell ref="B8:C8"/>
    <mergeCell ref="B9:C9"/>
    <mergeCell ref="B1:C1"/>
    <mergeCell ref="B2:C2"/>
    <mergeCell ref="B5:C5"/>
    <mergeCell ref="B6:C6"/>
    <mergeCell ref="B7:C7"/>
    <mergeCell ref="B15:C15"/>
    <mergeCell ref="B16:C16"/>
    <mergeCell ref="B10:C10"/>
    <mergeCell ref="B11:C11"/>
    <mergeCell ref="B12:C12"/>
    <mergeCell ref="B13:C13"/>
    <mergeCell ref="B14:C14"/>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zoomScale="70" zoomScaleNormal="70" workbookViewId="0">
      <selection activeCell="C53" sqref="C53:G53"/>
    </sheetView>
  </sheetViews>
  <sheetFormatPr defaultColWidth="12.59765625" defaultRowHeight="15" customHeight="1" x14ac:dyDescent="0.3"/>
  <cols>
    <col min="1" max="1" width="6.3984375" style="33" customWidth="1"/>
    <col min="2" max="2" width="8.8984375" style="5" customWidth="1"/>
    <col min="3" max="5" width="11.8984375" style="5" customWidth="1"/>
    <col min="6" max="7" width="11" style="5" customWidth="1"/>
    <col min="8" max="8" width="12.09765625" style="5" customWidth="1"/>
    <col min="9" max="10" width="11" style="5" customWidth="1"/>
    <col min="11" max="19" width="7.59765625" style="34" customWidth="1"/>
    <col min="20" max="16384" width="12.59765625" style="34"/>
  </cols>
  <sheetData>
    <row r="1" spans="1:19" ht="15.6" x14ac:dyDescent="0.3">
      <c r="B1" s="32"/>
      <c r="C1" s="32"/>
      <c r="D1" s="32"/>
      <c r="E1" s="32"/>
      <c r="F1" s="32"/>
      <c r="G1" s="32"/>
      <c r="H1" s="32"/>
      <c r="I1" s="32"/>
      <c r="J1" s="32"/>
      <c r="K1" s="32"/>
      <c r="L1" s="32"/>
      <c r="M1" s="32"/>
      <c r="N1" s="32"/>
      <c r="O1" s="32"/>
      <c r="P1" s="32"/>
      <c r="Q1" s="32"/>
      <c r="R1" s="32"/>
      <c r="S1" s="32"/>
    </row>
    <row r="2" spans="1:19" ht="58.95" customHeight="1" x14ac:dyDescent="0.3">
      <c r="A2" s="33" t="s">
        <v>245</v>
      </c>
      <c r="B2" s="409" t="s">
        <v>555</v>
      </c>
      <c r="C2" s="409"/>
      <c r="D2" s="409"/>
      <c r="E2" s="409"/>
      <c r="F2" s="409"/>
      <c r="G2" s="409"/>
      <c r="H2" s="409"/>
      <c r="I2" s="409"/>
      <c r="J2" s="409"/>
      <c r="K2" s="32"/>
      <c r="L2" s="32"/>
      <c r="M2" s="32"/>
      <c r="N2" s="32"/>
      <c r="O2" s="32"/>
      <c r="P2" s="32"/>
      <c r="Q2" s="32"/>
      <c r="R2" s="32"/>
      <c r="S2" s="32"/>
    </row>
    <row r="3" spans="1:19" ht="26.25" customHeight="1" x14ac:dyDescent="0.3">
      <c r="A3" s="33" t="s">
        <v>246</v>
      </c>
      <c r="B3" s="410" t="s">
        <v>554</v>
      </c>
      <c r="C3" s="411"/>
      <c r="D3" s="411"/>
      <c r="E3" s="411"/>
      <c r="F3" s="411"/>
      <c r="G3" s="411"/>
      <c r="H3" s="411"/>
      <c r="I3" s="411"/>
      <c r="J3" s="412"/>
      <c r="K3" s="29"/>
      <c r="L3" s="29"/>
      <c r="M3" s="29"/>
      <c r="N3" s="29"/>
      <c r="O3" s="29"/>
      <c r="P3" s="29"/>
      <c r="Q3" s="29"/>
      <c r="R3" s="29"/>
      <c r="S3" s="29"/>
    </row>
    <row r="4" spans="1:19" ht="19.95" customHeight="1" x14ac:dyDescent="0.3">
      <c r="A4" s="33" t="s">
        <v>249</v>
      </c>
      <c r="B4" s="416" t="s">
        <v>247</v>
      </c>
      <c r="C4" s="416"/>
      <c r="D4" s="416"/>
      <c r="E4" s="416"/>
      <c r="F4" s="413"/>
      <c r="G4" s="414"/>
      <c r="H4" s="414"/>
      <c r="I4" s="414"/>
      <c r="J4" s="415"/>
      <c r="K4" s="29"/>
      <c r="L4" s="29"/>
      <c r="M4" s="29"/>
      <c r="N4" s="29"/>
      <c r="O4" s="29"/>
      <c r="P4" s="29"/>
      <c r="Q4" s="29"/>
      <c r="R4" s="29"/>
      <c r="S4" s="29"/>
    </row>
    <row r="5" spans="1:19" ht="17.399999999999999" customHeight="1" x14ac:dyDescent="0.3">
      <c r="A5" s="33" t="s">
        <v>250</v>
      </c>
      <c r="B5" s="416" t="s">
        <v>248</v>
      </c>
      <c r="C5" s="416"/>
      <c r="D5" s="416"/>
      <c r="E5" s="416"/>
      <c r="F5" s="417"/>
      <c r="G5" s="417"/>
      <c r="H5" s="417"/>
      <c r="I5" s="417"/>
      <c r="J5" s="417"/>
      <c r="K5" s="29"/>
      <c r="L5" s="29"/>
      <c r="M5" s="29"/>
      <c r="N5" s="29"/>
      <c r="O5" s="29"/>
      <c r="P5" s="29"/>
      <c r="Q5" s="29"/>
      <c r="R5" s="29"/>
      <c r="S5" s="29"/>
    </row>
    <row r="6" spans="1:19" ht="15.6" x14ac:dyDescent="0.3">
      <c r="B6" s="32"/>
      <c r="C6" s="32"/>
      <c r="D6" s="32"/>
      <c r="E6" s="32"/>
      <c r="F6" s="32"/>
      <c r="G6" s="32"/>
      <c r="H6" s="32"/>
      <c r="I6" s="32"/>
      <c r="J6" s="32"/>
      <c r="K6" s="32"/>
      <c r="L6" s="32"/>
      <c r="M6" s="32"/>
      <c r="N6" s="32"/>
      <c r="O6" s="32"/>
      <c r="P6" s="32"/>
      <c r="Q6" s="32"/>
      <c r="R6" s="32"/>
      <c r="S6" s="32"/>
    </row>
    <row r="7" spans="1:19" ht="15.6" x14ac:dyDescent="0.3">
      <c r="A7" s="33" t="s">
        <v>91</v>
      </c>
      <c r="B7" s="418" t="s">
        <v>251</v>
      </c>
      <c r="C7" s="418"/>
      <c r="D7" s="418"/>
      <c r="E7" s="418"/>
      <c r="F7" s="418"/>
      <c r="G7" s="418"/>
      <c r="H7" s="418"/>
      <c r="I7" s="418"/>
      <c r="J7" s="418"/>
      <c r="K7" s="32"/>
      <c r="L7" s="32"/>
      <c r="M7" s="32"/>
      <c r="N7" s="32"/>
      <c r="O7" s="32"/>
      <c r="P7" s="32"/>
      <c r="Q7" s="32"/>
      <c r="R7" s="32"/>
      <c r="S7" s="32"/>
    </row>
    <row r="8" spans="1:19" ht="49.2" customHeight="1" x14ac:dyDescent="0.3">
      <c r="A8" s="33" t="s">
        <v>252</v>
      </c>
      <c r="B8" s="419" t="s">
        <v>269</v>
      </c>
      <c r="C8" s="420"/>
      <c r="D8" s="420"/>
      <c r="E8" s="420"/>
      <c r="F8" s="420"/>
      <c r="G8" s="420"/>
      <c r="H8" s="420"/>
      <c r="I8" s="420"/>
      <c r="J8" s="420"/>
      <c r="K8" s="32"/>
      <c r="L8" s="32"/>
      <c r="M8" s="32"/>
      <c r="N8" s="32"/>
      <c r="O8" s="32"/>
      <c r="P8" s="32"/>
      <c r="Q8" s="32"/>
      <c r="R8" s="32"/>
      <c r="S8" s="32"/>
    </row>
    <row r="9" spans="1:19" ht="15.6" x14ac:dyDescent="0.3">
      <c r="A9" s="33" t="s">
        <v>259</v>
      </c>
      <c r="B9" s="424" t="s">
        <v>253</v>
      </c>
      <c r="C9" s="425"/>
      <c r="D9" s="425"/>
      <c r="E9" s="425"/>
      <c r="F9" s="425"/>
      <c r="G9" s="425"/>
      <c r="H9" s="426"/>
      <c r="I9" s="422"/>
      <c r="J9" s="423"/>
      <c r="K9" s="32"/>
      <c r="L9" s="32"/>
      <c r="M9" s="32"/>
      <c r="N9" s="32"/>
      <c r="O9" s="32"/>
      <c r="P9" s="32"/>
      <c r="Q9" s="32"/>
      <c r="R9" s="32"/>
      <c r="S9" s="32"/>
    </row>
    <row r="10" spans="1:19" ht="67.95" customHeight="1" x14ac:dyDescent="0.3">
      <c r="B10" s="35" t="s">
        <v>74</v>
      </c>
      <c r="C10" s="421" t="s">
        <v>254</v>
      </c>
      <c r="D10" s="421"/>
      <c r="E10" s="421"/>
      <c r="F10" s="421"/>
      <c r="G10" s="421"/>
      <c r="H10" s="36" t="s">
        <v>255</v>
      </c>
      <c r="I10" s="427" t="s">
        <v>256</v>
      </c>
      <c r="J10" s="428"/>
      <c r="K10" s="32"/>
      <c r="L10" s="32"/>
      <c r="M10" s="32"/>
      <c r="N10" s="32"/>
      <c r="O10" s="32"/>
      <c r="P10" s="32"/>
      <c r="Q10" s="32"/>
      <c r="R10" s="32"/>
      <c r="S10" s="32"/>
    </row>
    <row r="11" spans="1:19" ht="25.2" customHeight="1" x14ac:dyDescent="0.3">
      <c r="B11" s="227"/>
      <c r="C11" s="356"/>
      <c r="D11" s="357"/>
      <c r="E11" s="357"/>
      <c r="F11" s="357"/>
      <c r="G11" s="358"/>
      <c r="H11" s="258"/>
      <c r="I11" s="357"/>
      <c r="J11" s="358"/>
      <c r="K11" s="32"/>
      <c r="L11" s="32"/>
      <c r="M11" s="32"/>
      <c r="N11" s="32"/>
      <c r="O11" s="32"/>
      <c r="P11" s="32"/>
      <c r="Q11" s="32"/>
      <c r="R11" s="32"/>
      <c r="S11" s="32"/>
    </row>
    <row r="12" spans="1:19" ht="25.2" customHeight="1" x14ac:dyDescent="0.3">
      <c r="B12" s="227"/>
      <c r="C12" s="389"/>
      <c r="D12" s="389"/>
      <c r="E12" s="389"/>
      <c r="F12" s="389"/>
      <c r="G12" s="389"/>
      <c r="H12" s="258"/>
      <c r="I12" s="356"/>
      <c r="J12" s="358"/>
      <c r="K12" s="32"/>
      <c r="L12" s="32"/>
      <c r="M12" s="32"/>
      <c r="N12" s="32"/>
      <c r="O12" s="32"/>
      <c r="P12" s="32"/>
      <c r="Q12" s="32"/>
      <c r="R12" s="32"/>
      <c r="S12" s="32"/>
    </row>
    <row r="13" spans="1:19" ht="25.2" customHeight="1" x14ac:dyDescent="0.3">
      <c r="B13" s="227"/>
      <c r="C13" s="389"/>
      <c r="D13" s="389"/>
      <c r="E13" s="389"/>
      <c r="F13" s="389"/>
      <c r="G13" s="389"/>
      <c r="H13" s="258"/>
      <c r="I13" s="356"/>
      <c r="J13" s="358"/>
      <c r="K13" s="32"/>
      <c r="L13" s="32"/>
      <c r="M13" s="32"/>
      <c r="N13" s="32"/>
      <c r="O13" s="32"/>
      <c r="P13" s="32"/>
      <c r="Q13" s="32"/>
      <c r="R13" s="32"/>
      <c r="S13" s="32"/>
    </row>
    <row r="14" spans="1:19" ht="25.2" customHeight="1" x14ac:dyDescent="0.3">
      <c r="B14" s="227"/>
      <c r="C14" s="389"/>
      <c r="D14" s="389"/>
      <c r="E14" s="389"/>
      <c r="F14" s="389"/>
      <c r="G14" s="389"/>
      <c r="H14" s="258"/>
      <c r="I14" s="356"/>
      <c r="J14" s="358"/>
      <c r="K14" s="32"/>
      <c r="L14" s="32"/>
      <c r="M14" s="32"/>
      <c r="N14" s="32"/>
      <c r="O14" s="32"/>
      <c r="P14" s="32"/>
      <c r="Q14" s="32"/>
      <c r="R14" s="32"/>
      <c r="S14" s="32"/>
    </row>
    <row r="15" spans="1:19" ht="25.2" customHeight="1" x14ac:dyDescent="0.3">
      <c r="B15" s="227"/>
      <c r="C15" s="389"/>
      <c r="D15" s="389"/>
      <c r="E15" s="389"/>
      <c r="F15" s="389"/>
      <c r="G15" s="389"/>
      <c r="H15" s="258"/>
      <c r="I15" s="356"/>
      <c r="J15" s="358"/>
      <c r="K15" s="32"/>
      <c r="L15" s="32"/>
      <c r="M15" s="32"/>
      <c r="N15" s="32"/>
      <c r="O15" s="32"/>
      <c r="P15" s="32"/>
      <c r="Q15" s="32"/>
      <c r="R15" s="32"/>
      <c r="S15" s="32"/>
    </row>
    <row r="16" spans="1:19" ht="25.2" customHeight="1" x14ac:dyDescent="0.3">
      <c r="B16" s="227"/>
      <c r="C16" s="356"/>
      <c r="D16" s="357"/>
      <c r="E16" s="357"/>
      <c r="F16" s="357"/>
      <c r="G16" s="358"/>
      <c r="H16" s="258"/>
      <c r="I16" s="356"/>
      <c r="J16" s="358"/>
      <c r="K16" s="32"/>
      <c r="L16" s="32"/>
      <c r="M16" s="32"/>
      <c r="N16" s="32"/>
      <c r="O16" s="32"/>
      <c r="P16" s="32"/>
      <c r="Q16" s="32"/>
      <c r="R16" s="32"/>
      <c r="S16" s="32"/>
    </row>
    <row r="17" spans="1:19" ht="59.4" customHeight="1" x14ac:dyDescent="0.3">
      <c r="A17" s="33" t="s">
        <v>260</v>
      </c>
      <c r="B17" s="433" t="s">
        <v>257</v>
      </c>
      <c r="C17" s="434"/>
      <c r="D17" s="434"/>
      <c r="E17" s="434"/>
      <c r="F17" s="434"/>
      <c r="G17" s="434"/>
      <c r="H17" s="435"/>
      <c r="I17" s="430"/>
      <c r="J17" s="431"/>
      <c r="K17" s="32"/>
      <c r="L17" s="32"/>
      <c r="M17" s="32"/>
      <c r="N17" s="32"/>
      <c r="O17" s="32"/>
      <c r="P17" s="32"/>
      <c r="Q17" s="32"/>
      <c r="R17" s="32"/>
      <c r="S17" s="32"/>
    </row>
    <row r="18" spans="1:19" ht="67.95" customHeight="1" x14ac:dyDescent="0.3">
      <c r="B18" s="223" t="s">
        <v>74</v>
      </c>
      <c r="C18" s="429" t="s">
        <v>254</v>
      </c>
      <c r="D18" s="429"/>
      <c r="E18" s="429"/>
      <c r="F18" s="429"/>
      <c r="G18" s="429"/>
      <c r="H18" s="224" t="s">
        <v>255</v>
      </c>
      <c r="I18" s="427" t="s">
        <v>258</v>
      </c>
      <c r="J18" s="428"/>
      <c r="K18" s="32"/>
      <c r="L18" s="32"/>
      <c r="M18" s="32"/>
      <c r="N18" s="32"/>
      <c r="O18" s="32"/>
      <c r="P18" s="32"/>
      <c r="Q18" s="32"/>
      <c r="R18" s="32"/>
      <c r="S18" s="32"/>
    </row>
    <row r="19" spans="1:19" ht="25.2" customHeight="1" x14ac:dyDescent="0.3">
      <c r="B19" s="227"/>
      <c r="C19" s="356"/>
      <c r="D19" s="357"/>
      <c r="E19" s="357"/>
      <c r="F19" s="357"/>
      <c r="G19" s="358"/>
      <c r="H19" s="258"/>
      <c r="I19" s="357"/>
      <c r="J19" s="358"/>
      <c r="K19" s="32"/>
      <c r="L19" s="32"/>
      <c r="M19" s="32"/>
      <c r="N19" s="32"/>
      <c r="O19" s="32"/>
      <c r="P19" s="32"/>
      <c r="Q19" s="32"/>
      <c r="R19" s="32"/>
      <c r="S19" s="32"/>
    </row>
    <row r="20" spans="1:19" ht="25.2" customHeight="1" x14ac:dyDescent="0.3">
      <c r="B20" s="227"/>
      <c r="C20" s="389"/>
      <c r="D20" s="389"/>
      <c r="E20" s="389"/>
      <c r="F20" s="389"/>
      <c r="G20" s="389"/>
      <c r="H20" s="258"/>
      <c r="I20" s="356"/>
      <c r="J20" s="358"/>
      <c r="K20" s="32"/>
      <c r="L20" s="32"/>
      <c r="M20" s="32"/>
      <c r="N20" s="32"/>
      <c r="O20" s="32"/>
      <c r="P20" s="32"/>
      <c r="Q20" s="32"/>
      <c r="R20" s="32"/>
      <c r="S20" s="32"/>
    </row>
    <row r="21" spans="1:19" ht="25.2" customHeight="1" x14ac:dyDescent="0.3">
      <c r="B21" s="227"/>
      <c r="C21" s="389"/>
      <c r="D21" s="389"/>
      <c r="E21" s="389"/>
      <c r="F21" s="389"/>
      <c r="G21" s="389"/>
      <c r="H21" s="258"/>
      <c r="I21" s="356"/>
      <c r="J21" s="358"/>
      <c r="K21" s="32"/>
      <c r="L21" s="32"/>
      <c r="M21" s="32"/>
      <c r="N21" s="32"/>
      <c r="O21" s="32"/>
      <c r="P21" s="32"/>
      <c r="Q21" s="32"/>
      <c r="R21" s="32"/>
      <c r="S21" s="32"/>
    </row>
    <row r="22" spans="1:19" ht="25.2" customHeight="1" x14ac:dyDescent="0.3">
      <c r="B22" s="227"/>
      <c r="C22" s="389"/>
      <c r="D22" s="389"/>
      <c r="E22" s="389"/>
      <c r="F22" s="389"/>
      <c r="G22" s="389"/>
      <c r="H22" s="258"/>
      <c r="I22" s="356"/>
      <c r="J22" s="358"/>
      <c r="K22" s="32"/>
      <c r="L22" s="32"/>
      <c r="M22" s="32"/>
      <c r="N22" s="32"/>
      <c r="O22" s="32"/>
      <c r="P22" s="32"/>
      <c r="Q22" s="32"/>
      <c r="R22" s="32"/>
      <c r="S22" s="32"/>
    </row>
    <row r="23" spans="1:19" ht="25.2" customHeight="1" x14ac:dyDescent="0.3">
      <c r="B23" s="227"/>
      <c r="C23" s="389"/>
      <c r="D23" s="389"/>
      <c r="E23" s="389"/>
      <c r="F23" s="389"/>
      <c r="G23" s="389"/>
      <c r="H23" s="258"/>
      <c r="I23" s="356"/>
      <c r="J23" s="358"/>
      <c r="K23" s="32"/>
      <c r="L23" s="32"/>
      <c r="M23" s="32"/>
      <c r="N23" s="32"/>
      <c r="O23" s="32"/>
      <c r="P23" s="32"/>
      <c r="Q23" s="32"/>
      <c r="R23" s="32"/>
      <c r="S23" s="32"/>
    </row>
    <row r="24" spans="1:19" ht="25.2" customHeight="1" x14ac:dyDescent="0.3">
      <c r="B24" s="227"/>
      <c r="C24" s="356"/>
      <c r="D24" s="357"/>
      <c r="E24" s="357"/>
      <c r="F24" s="357"/>
      <c r="G24" s="358"/>
      <c r="H24" s="258"/>
      <c r="I24" s="356"/>
      <c r="J24" s="358"/>
      <c r="K24" s="32"/>
      <c r="L24" s="32"/>
      <c r="M24" s="32"/>
      <c r="N24" s="32"/>
      <c r="O24" s="32"/>
      <c r="P24" s="32"/>
      <c r="Q24" s="32"/>
      <c r="R24" s="32"/>
      <c r="S24" s="32"/>
    </row>
    <row r="25" spans="1:19" ht="41.4" customHeight="1" x14ac:dyDescent="0.3">
      <c r="A25" s="33" t="s">
        <v>261</v>
      </c>
      <c r="B25" s="433" t="s">
        <v>262</v>
      </c>
      <c r="C25" s="434"/>
      <c r="D25" s="434"/>
      <c r="E25" s="434"/>
      <c r="F25" s="434"/>
      <c r="G25" s="434"/>
      <c r="H25" s="435"/>
      <c r="I25" s="430"/>
      <c r="J25" s="431"/>
      <c r="K25" s="32"/>
      <c r="L25" s="32"/>
      <c r="M25" s="32"/>
      <c r="N25" s="32"/>
      <c r="O25" s="32"/>
      <c r="P25" s="32"/>
      <c r="Q25" s="32"/>
      <c r="R25" s="32"/>
      <c r="S25" s="32"/>
    </row>
    <row r="26" spans="1:19" ht="67.95" customHeight="1" x14ac:dyDescent="0.3">
      <c r="B26" s="223" t="s">
        <v>74</v>
      </c>
      <c r="C26" s="427" t="s">
        <v>263</v>
      </c>
      <c r="D26" s="432"/>
      <c r="E26" s="432"/>
      <c r="F26" s="432"/>
      <c r="G26" s="432"/>
      <c r="H26" s="428"/>
      <c r="I26" s="427" t="s">
        <v>264</v>
      </c>
      <c r="J26" s="428"/>
      <c r="K26" s="32"/>
      <c r="L26" s="32"/>
      <c r="M26" s="32"/>
      <c r="N26" s="32"/>
      <c r="O26" s="32"/>
      <c r="P26" s="32"/>
      <c r="Q26" s="32"/>
      <c r="R26" s="32"/>
      <c r="S26" s="32"/>
    </row>
    <row r="27" spans="1:19" ht="25.2" customHeight="1" x14ac:dyDescent="0.3">
      <c r="B27" s="227"/>
      <c r="C27" s="356"/>
      <c r="D27" s="357"/>
      <c r="E27" s="357"/>
      <c r="F27" s="357"/>
      <c r="G27" s="357"/>
      <c r="H27" s="358"/>
      <c r="I27" s="357"/>
      <c r="J27" s="358"/>
      <c r="K27" s="32"/>
      <c r="L27" s="32"/>
      <c r="M27" s="32"/>
      <c r="N27" s="32"/>
      <c r="O27" s="32"/>
      <c r="P27" s="32"/>
      <c r="Q27" s="32"/>
      <c r="R27" s="32"/>
      <c r="S27" s="32"/>
    </row>
    <row r="28" spans="1:19" ht="25.2" customHeight="1" x14ac:dyDescent="0.3">
      <c r="B28" s="227"/>
      <c r="C28" s="356"/>
      <c r="D28" s="357"/>
      <c r="E28" s="357"/>
      <c r="F28" s="357"/>
      <c r="G28" s="357"/>
      <c r="H28" s="358"/>
      <c r="I28" s="356"/>
      <c r="J28" s="358"/>
      <c r="K28" s="32"/>
      <c r="L28" s="32"/>
      <c r="M28" s="32"/>
      <c r="N28" s="32"/>
      <c r="O28" s="32"/>
      <c r="P28" s="32"/>
      <c r="Q28" s="32"/>
      <c r="R28" s="32"/>
      <c r="S28" s="32"/>
    </row>
    <row r="29" spans="1:19" ht="25.2" customHeight="1" x14ac:dyDescent="0.3">
      <c r="B29" s="227"/>
      <c r="C29" s="356"/>
      <c r="D29" s="357"/>
      <c r="E29" s="357"/>
      <c r="F29" s="357"/>
      <c r="G29" s="357"/>
      <c r="H29" s="358"/>
      <c r="I29" s="356"/>
      <c r="J29" s="358"/>
      <c r="K29" s="32"/>
      <c r="L29" s="32"/>
      <c r="M29" s="32"/>
      <c r="N29" s="32"/>
      <c r="O29" s="32"/>
      <c r="P29" s="32"/>
      <c r="Q29" s="32"/>
      <c r="R29" s="32"/>
      <c r="S29" s="32"/>
    </row>
    <row r="30" spans="1:19" ht="25.2" customHeight="1" x14ac:dyDescent="0.3">
      <c r="B30" s="227"/>
      <c r="C30" s="356"/>
      <c r="D30" s="357"/>
      <c r="E30" s="357"/>
      <c r="F30" s="357"/>
      <c r="G30" s="357"/>
      <c r="H30" s="358"/>
      <c r="I30" s="356"/>
      <c r="J30" s="358"/>
      <c r="K30" s="32"/>
      <c r="L30" s="32"/>
      <c r="M30" s="32"/>
      <c r="N30" s="32"/>
      <c r="O30" s="32"/>
      <c r="P30" s="32"/>
      <c r="Q30" s="32"/>
      <c r="R30" s="32"/>
      <c r="S30" s="32"/>
    </row>
    <row r="31" spans="1:19" ht="25.2" customHeight="1" x14ac:dyDescent="0.3">
      <c r="B31" s="227"/>
      <c r="C31" s="356"/>
      <c r="D31" s="357"/>
      <c r="E31" s="357"/>
      <c r="F31" s="357"/>
      <c r="G31" s="357"/>
      <c r="H31" s="358"/>
      <c r="I31" s="356"/>
      <c r="J31" s="358"/>
      <c r="K31" s="32"/>
      <c r="L31" s="32"/>
      <c r="M31" s="32"/>
      <c r="N31" s="32"/>
      <c r="O31" s="32"/>
      <c r="P31" s="32"/>
      <c r="Q31" s="32"/>
      <c r="R31" s="32"/>
      <c r="S31" s="32"/>
    </row>
    <row r="32" spans="1:19" ht="25.2" customHeight="1" x14ac:dyDescent="0.3">
      <c r="B32" s="227"/>
      <c r="C32" s="356"/>
      <c r="D32" s="357"/>
      <c r="E32" s="357"/>
      <c r="F32" s="357"/>
      <c r="G32" s="357"/>
      <c r="H32" s="358"/>
      <c r="I32" s="356"/>
      <c r="J32" s="358"/>
      <c r="K32" s="32"/>
      <c r="L32" s="32"/>
      <c r="M32" s="32"/>
      <c r="N32" s="32"/>
      <c r="O32" s="32"/>
      <c r="P32" s="32"/>
      <c r="Q32" s="32"/>
      <c r="R32" s="32"/>
      <c r="S32" s="32"/>
    </row>
    <row r="33" spans="1:19" ht="48" customHeight="1" x14ac:dyDescent="0.3">
      <c r="A33" s="33" t="s">
        <v>266</v>
      </c>
      <c r="B33" s="433" t="s">
        <v>265</v>
      </c>
      <c r="C33" s="434"/>
      <c r="D33" s="434"/>
      <c r="E33" s="434"/>
      <c r="F33" s="434"/>
      <c r="G33" s="434"/>
      <c r="H33" s="435"/>
      <c r="I33" s="430"/>
      <c r="J33" s="431"/>
      <c r="K33" s="32"/>
      <c r="L33" s="32"/>
      <c r="M33" s="32"/>
      <c r="N33" s="32"/>
      <c r="O33" s="32"/>
      <c r="P33" s="32"/>
      <c r="Q33" s="32"/>
      <c r="R33" s="32"/>
      <c r="S33" s="32"/>
    </row>
    <row r="34" spans="1:19" ht="67.95" customHeight="1" x14ac:dyDescent="0.3">
      <c r="B34" s="223" t="s">
        <v>74</v>
      </c>
      <c r="C34" s="427" t="s">
        <v>263</v>
      </c>
      <c r="D34" s="432"/>
      <c r="E34" s="432"/>
      <c r="F34" s="432"/>
      <c r="G34" s="432"/>
      <c r="H34" s="428"/>
      <c r="I34" s="427" t="s">
        <v>264</v>
      </c>
      <c r="J34" s="428"/>
      <c r="K34" s="32"/>
      <c r="L34" s="32"/>
      <c r="M34" s="32"/>
      <c r="N34" s="32"/>
      <c r="O34" s="32"/>
      <c r="P34" s="32"/>
      <c r="Q34" s="32"/>
      <c r="R34" s="32"/>
      <c r="S34" s="32"/>
    </row>
    <row r="35" spans="1:19" ht="25.2" customHeight="1" x14ac:dyDescent="0.3">
      <c r="B35" s="227"/>
      <c r="C35" s="356"/>
      <c r="D35" s="357"/>
      <c r="E35" s="357"/>
      <c r="F35" s="357"/>
      <c r="G35" s="357"/>
      <c r="H35" s="358"/>
      <c r="I35" s="357"/>
      <c r="J35" s="358"/>
      <c r="K35" s="32"/>
      <c r="L35" s="32"/>
      <c r="M35" s="32"/>
      <c r="N35" s="32"/>
      <c r="O35" s="32"/>
      <c r="P35" s="32"/>
      <c r="Q35" s="32"/>
      <c r="R35" s="32"/>
      <c r="S35" s="32"/>
    </row>
    <row r="36" spans="1:19" ht="25.2" customHeight="1" x14ac:dyDescent="0.3">
      <c r="B36" s="227"/>
      <c r="C36" s="356"/>
      <c r="D36" s="357"/>
      <c r="E36" s="357"/>
      <c r="F36" s="357"/>
      <c r="G36" s="357"/>
      <c r="H36" s="358"/>
      <c r="I36" s="356"/>
      <c r="J36" s="358"/>
      <c r="K36" s="32"/>
      <c r="L36" s="32"/>
      <c r="M36" s="32"/>
      <c r="N36" s="32"/>
      <c r="O36" s="32"/>
      <c r="P36" s="32"/>
      <c r="Q36" s="32"/>
      <c r="R36" s="32"/>
      <c r="S36" s="32"/>
    </row>
    <row r="37" spans="1:19" ht="25.2" customHeight="1" x14ac:dyDescent="0.3">
      <c r="B37" s="227"/>
      <c r="C37" s="356"/>
      <c r="D37" s="357"/>
      <c r="E37" s="357"/>
      <c r="F37" s="357"/>
      <c r="G37" s="357"/>
      <c r="H37" s="358"/>
      <c r="I37" s="356"/>
      <c r="J37" s="358"/>
      <c r="K37" s="32"/>
      <c r="L37" s="32"/>
      <c r="M37" s="32"/>
      <c r="N37" s="32"/>
      <c r="O37" s="32"/>
      <c r="P37" s="32"/>
      <c r="Q37" s="32"/>
      <c r="R37" s="32"/>
      <c r="S37" s="32"/>
    </row>
    <row r="38" spans="1:19" ht="25.2" customHeight="1" x14ac:dyDescent="0.3">
      <c r="B38" s="227"/>
      <c r="C38" s="356"/>
      <c r="D38" s="357"/>
      <c r="E38" s="357"/>
      <c r="F38" s="357"/>
      <c r="G38" s="357"/>
      <c r="H38" s="358"/>
      <c r="I38" s="356"/>
      <c r="J38" s="358"/>
      <c r="K38" s="32"/>
      <c r="L38" s="32"/>
      <c r="M38" s="32"/>
      <c r="N38" s="32"/>
      <c r="O38" s="32"/>
      <c r="P38" s="32"/>
      <c r="Q38" s="32"/>
      <c r="R38" s="32"/>
      <c r="S38" s="32"/>
    </row>
    <row r="39" spans="1:19" ht="25.2" customHeight="1" x14ac:dyDescent="0.3">
      <c r="B39" s="227"/>
      <c r="C39" s="356"/>
      <c r="D39" s="357"/>
      <c r="E39" s="357"/>
      <c r="F39" s="357"/>
      <c r="G39" s="357"/>
      <c r="H39" s="358"/>
      <c r="I39" s="356"/>
      <c r="J39" s="358"/>
      <c r="K39" s="32"/>
      <c r="L39" s="32"/>
      <c r="M39" s="32"/>
      <c r="N39" s="32"/>
      <c r="O39" s="32"/>
      <c r="P39" s="32"/>
      <c r="Q39" s="32"/>
      <c r="R39" s="32"/>
      <c r="S39" s="32"/>
    </row>
    <row r="40" spans="1:19" ht="25.2" customHeight="1" x14ac:dyDescent="0.3">
      <c r="B40" s="227"/>
      <c r="C40" s="356"/>
      <c r="D40" s="357"/>
      <c r="E40" s="357"/>
      <c r="F40" s="357"/>
      <c r="G40" s="357"/>
      <c r="H40" s="358"/>
      <c r="I40" s="356"/>
      <c r="J40" s="358"/>
      <c r="K40" s="32"/>
      <c r="L40" s="32"/>
      <c r="M40" s="32"/>
      <c r="N40" s="32"/>
      <c r="O40" s="32"/>
      <c r="P40" s="32"/>
      <c r="Q40" s="32"/>
      <c r="R40" s="32"/>
      <c r="S40" s="32"/>
    </row>
    <row r="41" spans="1:19" ht="57.6" customHeight="1" x14ac:dyDescent="0.3">
      <c r="A41" s="33" t="s">
        <v>267</v>
      </c>
      <c r="B41" s="433" t="s">
        <v>268</v>
      </c>
      <c r="C41" s="434"/>
      <c r="D41" s="434"/>
      <c r="E41" s="434"/>
      <c r="F41" s="434"/>
      <c r="G41" s="434"/>
      <c r="H41" s="435"/>
      <c r="I41" s="430"/>
      <c r="J41" s="431"/>
      <c r="K41" s="32"/>
      <c r="L41" s="32"/>
      <c r="M41" s="32"/>
      <c r="N41" s="32"/>
      <c r="O41" s="32"/>
      <c r="P41" s="32"/>
      <c r="Q41" s="32"/>
      <c r="R41" s="32"/>
      <c r="S41" s="32"/>
    </row>
    <row r="42" spans="1:19" ht="67.95" customHeight="1" x14ac:dyDescent="0.3">
      <c r="B42" s="223" t="s">
        <v>74</v>
      </c>
      <c r="C42" s="427" t="s">
        <v>263</v>
      </c>
      <c r="D42" s="432"/>
      <c r="E42" s="432"/>
      <c r="F42" s="432"/>
      <c r="G42" s="432"/>
      <c r="H42" s="428"/>
      <c r="I42" s="427" t="s">
        <v>264</v>
      </c>
      <c r="J42" s="428"/>
      <c r="K42" s="32"/>
      <c r="L42" s="32"/>
      <c r="M42" s="32"/>
      <c r="N42" s="32"/>
      <c r="O42" s="32"/>
      <c r="P42" s="32"/>
      <c r="Q42" s="32"/>
      <c r="R42" s="32"/>
      <c r="S42" s="32"/>
    </row>
    <row r="43" spans="1:19" ht="25.2" customHeight="1" x14ac:dyDescent="0.3">
      <c r="B43" s="227"/>
      <c r="C43" s="356"/>
      <c r="D43" s="357"/>
      <c r="E43" s="357"/>
      <c r="F43" s="357"/>
      <c r="G43" s="357"/>
      <c r="H43" s="358"/>
      <c r="I43" s="357"/>
      <c r="J43" s="358"/>
      <c r="K43" s="32"/>
      <c r="L43" s="32"/>
      <c r="M43" s="32"/>
      <c r="N43" s="32"/>
      <c r="O43" s="32"/>
      <c r="P43" s="32"/>
      <c r="Q43" s="32"/>
      <c r="R43" s="32"/>
      <c r="S43" s="32"/>
    </row>
    <row r="44" spans="1:19" ht="25.2" customHeight="1" x14ac:dyDescent="0.3">
      <c r="B44" s="227"/>
      <c r="C44" s="356"/>
      <c r="D44" s="357"/>
      <c r="E44" s="357"/>
      <c r="F44" s="357"/>
      <c r="G44" s="357"/>
      <c r="H44" s="358"/>
      <c r="I44" s="356"/>
      <c r="J44" s="358"/>
      <c r="K44" s="32"/>
      <c r="L44" s="32"/>
      <c r="M44" s="32"/>
      <c r="N44" s="32"/>
      <c r="O44" s="32"/>
      <c r="P44" s="32"/>
      <c r="Q44" s="32"/>
      <c r="R44" s="32"/>
      <c r="S44" s="32"/>
    </row>
    <row r="45" spans="1:19" ht="25.2" customHeight="1" x14ac:dyDescent="0.3">
      <c r="B45" s="227"/>
      <c r="C45" s="356"/>
      <c r="D45" s="357"/>
      <c r="E45" s="357"/>
      <c r="F45" s="357"/>
      <c r="G45" s="357"/>
      <c r="H45" s="358"/>
      <c r="I45" s="356"/>
      <c r="J45" s="358"/>
      <c r="K45" s="32"/>
      <c r="L45" s="32"/>
      <c r="M45" s="32"/>
      <c r="N45" s="32"/>
      <c r="O45" s="32"/>
      <c r="P45" s="32"/>
      <c r="Q45" s="32"/>
      <c r="R45" s="32"/>
      <c r="S45" s="32"/>
    </row>
    <row r="46" spans="1:19" ht="25.2" customHeight="1" x14ac:dyDescent="0.3">
      <c r="B46" s="227"/>
      <c r="C46" s="356"/>
      <c r="D46" s="357"/>
      <c r="E46" s="357"/>
      <c r="F46" s="357"/>
      <c r="G46" s="357"/>
      <c r="H46" s="358"/>
      <c r="I46" s="356"/>
      <c r="J46" s="358"/>
      <c r="K46" s="32"/>
      <c r="L46" s="32"/>
      <c r="M46" s="32"/>
      <c r="N46" s="32"/>
      <c r="O46" s="32"/>
      <c r="P46" s="32"/>
      <c r="Q46" s="32"/>
      <c r="R46" s="32"/>
      <c r="S46" s="32"/>
    </row>
    <row r="47" spans="1:19" ht="25.2" customHeight="1" x14ac:dyDescent="0.3">
      <c r="B47" s="227"/>
      <c r="C47" s="356"/>
      <c r="D47" s="357"/>
      <c r="E47" s="357"/>
      <c r="F47" s="357"/>
      <c r="G47" s="357"/>
      <c r="H47" s="358"/>
      <c r="I47" s="356"/>
      <c r="J47" s="358"/>
      <c r="K47" s="32"/>
      <c r="L47" s="32"/>
      <c r="M47" s="32"/>
      <c r="N47" s="32"/>
      <c r="O47" s="32"/>
      <c r="P47" s="32"/>
      <c r="Q47" s="32"/>
      <c r="R47" s="32"/>
      <c r="S47" s="32"/>
    </row>
    <row r="48" spans="1:19" ht="25.2" customHeight="1" x14ac:dyDescent="0.3">
      <c r="B48" s="227"/>
      <c r="C48" s="356"/>
      <c r="D48" s="357"/>
      <c r="E48" s="357"/>
      <c r="F48" s="357"/>
      <c r="G48" s="357"/>
      <c r="H48" s="358"/>
      <c r="I48" s="356"/>
      <c r="J48" s="358"/>
      <c r="K48" s="32"/>
      <c r="L48" s="32"/>
      <c r="M48" s="32"/>
      <c r="N48" s="32"/>
      <c r="O48" s="32"/>
      <c r="P48" s="32"/>
      <c r="Q48" s="32"/>
      <c r="R48" s="32"/>
      <c r="S48" s="32"/>
    </row>
    <row r="49" spans="1:19" ht="51" customHeight="1" x14ac:dyDescent="0.3">
      <c r="A49" s="33" t="s">
        <v>270</v>
      </c>
      <c r="B49" s="419" t="s">
        <v>277</v>
      </c>
      <c r="C49" s="419"/>
      <c r="D49" s="419"/>
      <c r="E49" s="419"/>
      <c r="F49" s="419"/>
      <c r="G49" s="419"/>
      <c r="H49" s="419"/>
      <c r="I49" s="419"/>
      <c r="J49" s="419"/>
      <c r="K49" s="32"/>
      <c r="L49" s="32"/>
      <c r="M49" s="32"/>
      <c r="N49" s="32"/>
      <c r="O49" s="32"/>
      <c r="P49" s="32"/>
      <c r="Q49" s="32"/>
      <c r="R49" s="32"/>
      <c r="S49" s="32"/>
    </row>
    <row r="50" spans="1:19" ht="15.6" x14ac:dyDescent="0.3">
      <c r="A50" s="33" t="s">
        <v>271</v>
      </c>
      <c r="B50" s="433" t="s">
        <v>272</v>
      </c>
      <c r="C50" s="434"/>
      <c r="D50" s="434"/>
      <c r="E50" s="434"/>
      <c r="F50" s="434"/>
      <c r="G50" s="434"/>
      <c r="H50" s="435"/>
      <c r="I50" s="436"/>
      <c r="J50" s="437"/>
      <c r="K50" s="32"/>
      <c r="L50" s="32"/>
      <c r="M50" s="32"/>
      <c r="N50" s="32"/>
      <c r="O50" s="32"/>
      <c r="P50" s="32"/>
      <c r="Q50" s="32"/>
      <c r="R50" s="32"/>
      <c r="S50" s="32"/>
    </row>
    <row r="51" spans="1:19" ht="67.95" customHeight="1" x14ac:dyDescent="0.3">
      <c r="B51" s="223" t="s">
        <v>74</v>
      </c>
      <c r="C51" s="429" t="s">
        <v>273</v>
      </c>
      <c r="D51" s="429"/>
      <c r="E51" s="429"/>
      <c r="F51" s="429"/>
      <c r="G51" s="429"/>
      <c r="H51" s="37" t="s">
        <v>274</v>
      </c>
      <c r="I51" s="427" t="s">
        <v>256</v>
      </c>
      <c r="J51" s="428"/>
      <c r="K51" s="32"/>
      <c r="L51" s="32"/>
      <c r="M51" s="32"/>
      <c r="N51" s="32"/>
      <c r="O51" s="32"/>
      <c r="P51" s="32"/>
      <c r="Q51" s="32"/>
      <c r="R51" s="32"/>
      <c r="S51" s="32"/>
    </row>
    <row r="52" spans="1:19" ht="25.2" customHeight="1" x14ac:dyDescent="0.3">
      <c r="B52" s="227"/>
      <c r="C52" s="356"/>
      <c r="D52" s="357"/>
      <c r="E52" s="357"/>
      <c r="F52" s="357"/>
      <c r="G52" s="358"/>
      <c r="H52" s="258"/>
      <c r="I52" s="357"/>
      <c r="J52" s="358"/>
      <c r="K52" s="32"/>
      <c r="L52" s="32"/>
      <c r="M52" s="32"/>
      <c r="N52" s="32"/>
      <c r="O52" s="32"/>
      <c r="P52" s="32"/>
      <c r="Q52" s="32"/>
      <c r="R52" s="32"/>
      <c r="S52" s="32"/>
    </row>
    <row r="53" spans="1:19" ht="25.2" customHeight="1" x14ac:dyDescent="0.3">
      <c r="B53" s="227"/>
      <c r="C53" s="389"/>
      <c r="D53" s="389"/>
      <c r="E53" s="389"/>
      <c r="F53" s="389"/>
      <c r="G53" s="389"/>
      <c r="H53" s="258"/>
      <c r="I53" s="356"/>
      <c r="J53" s="358"/>
      <c r="K53" s="32"/>
      <c r="L53" s="32"/>
      <c r="M53" s="32"/>
      <c r="N53" s="32"/>
      <c r="O53" s="32"/>
      <c r="P53" s="32"/>
      <c r="Q53" s="32"/>
      <c r="R53" s="32"/>
      <c r="S53" s="32"/>
    </row>
    <row r="54" spans="1:19" ht="25.2" customHeight="1" x14ac:dyDescent="0.3">
      <c r="B54" s="227"/>
      <c r="C54" s="389"/>
      <c r="D54" s="389"/>
      <c r="E54" s="389"/>
      <c r="F54" s="389"/>
      <c r="G54" s="389"/>
      <c r="H54" s="258"/>
      <c r="I54" s="356"/>
      <c r="J54" s="358"/>
      <c r="K54" s="32"/>
      <c r="L54" s="32"/>
      <c r="M54" s="32"/>
      <c r="N54" s="32"/>
      <c r="O54" s="32"/>
      <c r="P54" s="32"/>
      <c r="Q54" s="32"/>
      <c r="R54" s="32"/>
      <c r="S54" s="32"/>
    </row>
    <row r="55" spans="1:19" ht="25.2" customHeight="1" x14ac:dyDescent="0.3">
      <c r="B55" s="227"/>
      <c r="C55" s="389"/>
      <c r="D55" s="389"/>
      <c r="E55" s="389"/>
      <c r="F55" s="389"/>
      <c r="G55" s="389"/>
      <c r="H55" s="258"/>
      <c r="I55" s="356"/>
      <c r="J55" s="358"/>
      <c r="K55" s="32"/>
      <c r="L55" s="32"/>
      <c r="M55" s="32"/>
      <c r="N55" s="32"/>
      <c r="O55" s="32"/>
      <c r="P55" s="32"/>
      <c r="Q55" s="32"/>
      <c r="R55" s="32"/>
      <c r="S55" s="32"/>
    </row>
    <row r="56" spans="1:19" ht="25.2" customHeight="1" x14ac:dyDescent="0.3">
      <c r="B56" s="227"/>
      <c r="C56" s="389"/>
      <c r="D56" s="389"/>
      <c r="E56" s="389"/>
      <c r="F56" s="389"/>
      <c r="G56" s="389"/>
      <c r="H56" s="258"/>
      <c r="I56" s="356"/>
      <c r="J56" s="358"/>
      <c r="K56" s="32"/>
      <c r="L56" s="32"/>
      <c r="M56" s="32"/>
      <c r="N56" s="32"/>
      <c r="O56" s="32"/>
      <c r="P56" s="32"/>
      <c r="Q56" s="32"/>
      <c r="R56" s="32"/>
      <c r="S56" s="32"/>
    </row>
    <row r="57" spans="1:19" ht="25.2" customHeight="1" x14ac:dyDescent="0.3">
      <c r="B57" s="227"/>
      <c r="C57" s="356"/>
      <c r="D57" s="357"/>
      <c r="E57" s="357"/>
      <c r="F57" s="357"/>
      <c r="G57" s="358"/>
      <c r="H57" s="258"/>
      <c r="I57" s="356"/>
      <c r="J57" s="358"/>
      <c r="K57" s="32"/>
      <c r="L57" s="32"/>
      <c r="M57" s="32"/>
      <c r="N57" s="32"/>
      <c r="O57" s="32"/>
      <c r="P57" s="32"/>
      <c r="Q57" s="32"/>
      <c r="R57" s="32"/>
      <c r="S57" s="32"/>
    </row>
    <row r="58" spans="1:19" ht="70.2" customHeight="1" x14ac:dyDescent="0.3">
      <c r="A58" s="33" t="s">
        <v>276</v>
      </c>
      <c r="B58" s="433" t="s">
        <v>275</v>
      </c>
      <c r="C58" s="434"/>
      <c r="D58" s="434"/>
      <c r="E58" s="434"/>
      <c r="F58" s="434"/>
      <c r="G58" s="434"/>
      <c r="H58" s="435"/>
      <c r="I58" s="430"/>
      <c r="J58" s="431"/>
      <c r="K58" s="32"/>
      <c r="L58" s="32"/>
      <c r="M58" s="32"/>
      <c r="N58" s="32"/>
      <c r="O58" s="32"/>
      <c r="P58" s="32"/>
      <c r="Q58" s="32"/>
      <c r="R58" s="32"/>
      <c r="S58" s="32"/>
    </row>
    <row r="59" spans="1:19" ht="67.95" customHeight="1" x14ac:dyDescent="0.3">
      <c r="B59" s="225" t="s">
        <v>74</v>
      </c>
      <c r="C59" s="446" t="s">
        <v>273</v>
      </c>
      <c r="D59" s="446"/>
      <c r="E59" s="446"/>
      <c r="F59" s="446"/>
      <c r="G59" s="446"/>
      <c r="H59" s="38" t="s">
        <v>274</v>
      </c>
      <c r="I59" s="447" t="s">
        <v>258</v>
      </c>
      <c r="J59" s="448"/>
      <c r="K59" s="32"/>
      <c r="L59" s="32"/>
      <c r="M59" s="32"/>
      <c r="N59" s="32"/>
      <c r="O59" s="32"/>
      <c r="P59" s="32"/>
      <c r="Q59" s="32"/>
      <c r="R59" s="32"/>
      <c r="S59" s="32"/>
    </row>
    <row r="60" spans="1:19" ht="25.2" customHeight="1" x14ac:dyDescent="0.3">
      <c r="B60" s="227"/>
      <c r="C60" s="389"/>
      <c r="D60" s="389"/>
      <c r="E60" s="389"/>
      <c r="F60" s="389"/>
      <c r="G60" s="389"/>
      <c r="H60" s="258"/>
      <c r="I60" s="389"/>
      <c r="J60" s="389"/>
      <c r="K60" s="32"/>
      <c r="L60" s="32"/>
      <c r="M60" s="32"/>
      <c r="N60" s="32"/>
      <c r="O60" s="32"/>
      <c r="P60" s="32"/>
      <c r="Q60" s="32"/>
      <c r="R60" s="32"/>
      <c r="S60" s="32"/>
    </row>
    <row r="61" spans="1:19" ht="25.2" customHeight="1" x14ac:dyDescent="0.3">
      <c r="B61" s="227"/>
      <c r="C61" s="389"/>
      <c r="D61" s="389"/>
      <c r="E61" s="389"/>
      <c r="F61" s="389"/>
      <c r="G61" s="389"/>
      <c r="H61" s="258"/>
      <c r="I61" s="389"/>
      <c r="J61" s="389"/>
      <c r="K61" s="32"/>
      <c r="L61" s="32"/>
      <c r="M61" s="32"/>
      <c r="N61" s="32"/>
      <c r="O61" s="32"/>
      <c r="P61" s="32"/>
      <c r="Q61" s="32"/>
      <c r="R61" s="32"/>
      <c r="S61" s="32"/>
    </row>
    <row r="62" spans="1:19" ht="25.2" customHeight="1" x14ac:dyDescent="0.3">
      <c r="B62" s="227"/>
      <c r="C62" s="389"/>
      <c r="D62" s="389"/>
      <c r="E62" s="389"/>
      <c r="F62" s="389"/>
      <c r="G62" s="389"/>
      <c r="H62" s="258"/>
      <c r="I62" s="389"/>
      <c r="J62" s="389"/>
      <c r="K62" s="32"/>
      <c r="L62" s="32"/>
      <c r="M62" s="32"/>
      <c r="N62" s="32"/>
      <c r="O62" s="32"/>
      <c r="P62" s="32"/>
      <c r="Q62" s="32"/>
      <c r="R62" s="32"/>
      <c r="S62" s="32"/>
    </row>
    <row r="63" spans="1:19" ht="25.2" customHeight="1" x14ac:dyDescent="0.3">
      <c r="B63" s="227"/>
      <c r="C63" s="389"/>
      <c r="D63" s="389"/>
      <c r="E63" s="389"/>
      <c r="F63" s="389"/>
      <c r="G63" s="389"/>
      <c r="H63" s="258"/>
      <c r="I63" s="389"/>
      <c r="J63" s="389"/>
      <c r="K63" s="32"/>
      <c r="L63" s="32"/>
      <c r="M63" s="32"/>
      <c r="N63" s="32"/>
      <c r="O63" s="32"/>
      <c r="P63" s="32"/>
      <c r="Q63" s="32"/>
      <c r="R63" s="32"/>
      <c r="S63" s="32"/>
    </row>
    <row r="64" spans="1:19" ht="25.2" customHeight="1" x14ac:dyDescent="0.3">
      <c r="B64" s="227"/>
      <c r="C64" s="389"/>
      <c r="D64" s="389"/>
      <c r="E64" s="389"/>
      <c r="F64" s="389"/>
      <c r="G64" s="389"/>
      <c r="H64" s="258"/>
      <c r="I64" s="389"/>
      <c r="J64" s="389"/>
      <c r="K64" s="32"/>
      <c r="L64" s="32"/>
      <c r="M64" s="32"/>
      <c r="N64" s="32"/>
      <c r="O64" s="32"/>
      <c r="P64" s="32"/>
      <c r="Q64" s="32"/>
      <c r="R64" s="32"/>
      <c r="S64" s="32"/>
    </row>
    <row r="65" spans="1:19" s="40" customFormat="1" ht="25.2" customHeight="1" x14ac:dyDescent="0.3">
      <c r="A65" s="39"/>
      <c r="B65" s="227"/>
      <c r="C65" s="389"/>
      <c r="D65" s="389"/>
      <c r="E65" s="389"/>
      <c r="F65" s="389"/>
      <c r="G65" s="389"/>
      <c r="H65" s="258"/>
      <c r="I65" s="389"/>
      <c r="J65" s="389"/>
      <c r="K65" s="29"/>
      <c r="L65" s="29"/>
      <c r="M65" s="29"/>
      <c r="N65" s="29"/>
      <c r="O65" s="29"/>
      <c r="P65" s="29"/>
      <c r="Q65" s="29"/>
      <c r="R65" s="29"/>
      <c r="S65" s="29"/>
    </row>
    <row r="66" spans="1:19" s="41" customFormat="1" ht="15" customHeight="1" x14ac:dyDescent="0.3">
      <c r="A66" s="39"/>
      <c r="B66" s="226"/>
      <c r="C66" s="226"/>
      <c r="D66" s="226"/>
      <c r="E66" s="226"/>
      <c r="F66" s="226"/>
      <c r="G66" s="226"/>
      <c r="H66" s="226"/>
      <c r="I66" s="226"/>
      <c r="J66" s="226"/>
    </row>
    <row r="67" spans="1:19" s="40" customFormat="1" ht="40.950000000000003" customHeight="1" x14ac:dyDescent="0.35">
      <c r="A67" s="39" t="s">
        <v>92</v>
      </c>
      <c r="B67" s="445" t="s">
        <v>284</v>
      </c>
      <c r="C67" s="419"/>
      <c r="D67" s="419"/>
      <c r="E67" s="419"/>
      <c r="F67" s="419"/>
      <c r="G67" s="419"/>
      <c r="H67" s="419"/>
      <c r="I67" s="419"/>
      <c r="J67" s="419"/>
      <c r="K67" s="29"/>
      <c r="L67" s="29"/>
      <c r="M67" s="29"/>
      <c r="N67" s="29"/>
      <c r="O67" s="29"/>
      <c r="P67" s="29"/>
      <c r="Q67" s="29"/>
      <c r="R67" s="29"/>
      <c r="S67" s="29"/>
    </row>
    <row r="68" spans="1:19" ht="27.6" customHeight="1" x14ac:dyDescent="0.3">
      <c r="B68" s="429" t="s">
        <v>278</v>
      </c>
      <c r="C68" s="429"/>
      <c r="D68" s="429"/>
      <c r="E68" s="429"/>
      <c r="F68" s="429"/>
      <c r="G68" s="429" t="s">
        <v>279</v>
      </c>
      <c r="H68" s="429"/>
      <c r="I68" s="429" t="s">
        <v>280</v>
      </c>
      <c r="J68" s="429"/>
      <c r="K68" s="32"/>
      <c r="L68" s="32"/>
      <c r="M68" s="32"/>
      <c r="N68" s="32"/>
      <c r="O68" s="32"/>
      <c r="P68" s="32"/>
      <c r="Q68" s="32"/>
      <c r="R68" s="32"/>
      <c r="S68" s="32"/>
    </row>
    <row r="69" spans="1:19" ht="15.6" x14ac:dyDescent="0.3">
      <c r="B69" s="442" t="s">
        <v>281</v>
      </c>
      <c r="C69" s="442"/>
      <c r="D69" s="442"/>
      <c r="E69" s="442"/>
      <c r="F69" s="442"/>
      <c r="G69" s="443"/>
      <c r="H69" s="443"/>
      <c r="I69" s="443"/>
      <c r="J69" s="443"/>
      <c r="K69" s="32"/>
      <c r="L69" s="32"/>
      <c r="M69" s="32"/>
      <c r="N69" s="32"/>
      <c r="O69" s="32"/>
      <c r="P69" s="32"/>
      <c r="Q69" s="32"/>
      <c r="R69" s="32"/>
      <c r="S69" s="32"/>
    </row>
    <row r="70" spans="1:19" ht="15.6" x14ac:dyDescent="0.3">
      <c r="B70" s="442" t="s">
        <v>282</v>
      </c>
      <c r="C70" s="442"/>
      <c r="D70" s="442"/>
      <c r="E70" s="442"/>
      <c r="F70" s="442"/>
      <c r="G70" s="443"/>
      <c r="H70" s="443"/>
      <c r="I70" s="443"/>
      <c r="J70" s="443"/>
      <c r="K70" s="32"/>
      <c r="L70" s="32"/>
      <c r="M70" s="32"/>
      <c r="N70" s="32"/>
      <c r="O70" s="32"/>
      <c r="P70" s="32"/>
      <c r="Q70" s="32"/>
      <c r="R70" s="32"/>
      <c r="S70" s="32"/>
    </row>
    <row r="71" spans="1:19" ht="15.6" x14ac:dyDescent="0.3">
      <c r="B71" s="442" t="s">
        <v>283</v>
      </c>
      <c r="C71" s="442"/>
      <c r="D71" s="442"/>
      <c r="E71" s="442"/>
      <c r="F71" s="442"/>
      <c r="G71" s="443"/>
      <c r="H71" s="443"/>
      <c r="I71" s="443"/>
      <c r="J71" s="443"/>
      <c r="K71" s="32"/>
      <c r="L71" s="32"/>
      <c r="M71" s="32"/>
      <c r="N71" s="32"/>
      <c r="O71" s="32"/>
      <c r="P71" s="32"/>
      <c r="Q71" s="32"/>
      <c r="R71" s="32"/>
      <c r="S71" s="32"/>
    </row>
    <row r="72" spans="1:19" ht="15.6" x14ac:dyDescent="0.3">
      <c r="B72" s="444"/>
      <c r="C72" s="444"/>
      <c r="D72" s="444"/>
      <c r="E72" s="444"/>
      <c r="F72" s="444"/>
      <c r="G72" s="444"/>
      <c r="H72" s="444"/>
      <c r="I72" s="444"/>
      <c r="J72" s="444"/>
      <c r="K72" s="32"/>
      <c r="L72" s="32"/>
      <c r="M72" s="32"/>
      <c r="N72" s="32"/>
      <c r="O72" s="32"/>
      <c r="P72" s="32"/>
      <c r="Q72" s="32"/>
      <c r="R72" s="32"/>
      <c r="S72" s="32"/>
    </row>
    <row r="73" spans="1:19" ht="80.400000000000006" customHeight="1" x14ac:dyDescent="0.3">
      <c r="A73" s="33" t="s">
        <v>94</v>
      </c>
      <c r="B73" s="419" t="s">
        <v>286</v>
      </c>
      <c r="C73" s="419"/>
      <c r="D73" s="419"/>
      <c r="E73" s="419"/>
      <c r="F73" s="419"/>
      <c r="G73" s="419"/>
      <c r="H73" s="419"/>
      <c r="I73" s="419"/>
      <c r="J73" s="419"/>
      <c r="K73" s="32"/>
      <c r="L73" s="32"/>
      <c r="M73" s="32"/>
      <c r="N73" s="32"/>
      <c r="O73" s="32"/>
      <c r="P73" s="32"/>
      <c r="Q73" s="32"/>
      <c r="R73" s="32"/>
      <c r="S73" s="32"/>
    </row>
    <row r="74" spans="1:19" ht="37.950000000000003" customHeight="1" x14ac:dyDescent="0.3">
      <c r="A74" s="33" t="s">
        <v>289</v>
      </c>
      <c r="B74" s="439" t="s">
        <v>285</v>
      </c>
      <c r="C74" s="440"/>
      <c r="D74" s="440"/>
      <c r="E74" s="440"/>
      <c r="F74" s="440"/>
      <c r="G74" s="440"/>
      <c r="H74" s="441"/>
      <c r="I74" s="430"/>
      <c r="J74" s="431"/>
      <c r="K74" s="32"/>
      <c r="L74" s="32"/>
      <c r="M74" s="32"/>
      <c r="N74" s="32"/>
      <c r="O74" s="32"/>
      <c r="P74" s="32"/>
      <c r="Q74" s="32"/>
      <c r="R74" s="32"/>
      <c r="S74" s="32"/>
    </row>
    <row r="75" spans="1:19" ht="34.200000000000003" customHeight="1" x14ac:dyDescent="0.3">
      <c r="B75" s="429" t="s">
        <v>287</v>
      </c>
      <c r="C75" s="429"/>
      <c r="D75" s="429"/>
      <c r="E75" s="429"/>
      <c r="F75" s="429"/>
      <c r="G75" s="429"/>
      <c r="H75" s="429"/>
      <c r="I75" s="429" t="s">
        <v>288</v>
      </c>
      <c r="J75" s="429"/>
      <c r="K75" s="32"/>
      <c r="L75" s="32"/>
      <c r="M75" s="32"/>
      <c r="N75" s="32"/>
      <c r="O75" s="32"/>
      <c r="P75" s="32"/>
      <c r="Q75" s="32"/>
      <c r="R75" s="32"/>
      <c r="S75" s="32"/>
    </row>
    <row r="76" spans="1:19" ht="15.6" x14ac:dyDescent="0.3">
      <c r="B76" s="389"/>
      <c r="C76" s="389"/>
      <c r="D76" s="389"/>
      <c r="E76" s="389"/>
      <c r="F76" s="389"/>
      <c r="G76" s="389"/>
      <c r="H76" s="389"/>
      <c r="I76" s="389"/>
      <c r="J76" s="389"/>
      <c r="K76" s="32"/>
      <c r="L76" s="32"/>
      <c r="M76" s="32"/>
      <c r="N76" s="32"/>
      <c r="O76" s="32"/>
      <c r="P76" s="32"/>
      <c r="Q76" s="32"/>
      <c r="R76" s="32"/>
      <c r="S76" s="32"/>
    </row>
    <row r="77" spans="1:19" ht="15.6" x14ac:dyDescent="0.3">
      <c r="B77" s="389"/>
      <c r="C77" s="389"/>
      <c r="D77" s="389"/>
      <c r="E77" s="389"/>
      <c r="F77" s="389"/>
      <c r="G77" s="389"/>
      <c r="H77" s="389"/>
      <c r="I77" s="389"/>
      <c r="J77" s="389"/>
      <c r="K77" s="32"/>
      <c r="L77" s="32"/>
      <c r="M77" s="32"/>
      <c r="N77" s="32"/>
      <c r="O77" s="32"/>
      <c r="P77" s="32"/>
      <c r="Q77" s="32"/>
      <c r="R77" s="32"/>
      <c r="S77" s="32"/>
    </row>
    <row r="78" spans="1:19" ht="15.6" x14ac:dyDescent="0.3">
      <c r="B78" s="389"/>
      <c r="C78" s="389"/>
      <c r="D78" s="389"/>
      <c r="E78" s="389"/>
      <c r="F78" s="389"/>
      <c r="G78" s="389"/>
      <c r="H78" s="389"/>
      <c r="I78" s="389"/>
      <c r="J78" s="389"/>
      <c r="K78" s="32"/>
      <c r="L78" s="32"/>
      <c r="M78" s="32"/>
      <c r="N78" s="32"/>
      <c r="O78" s="32"/>
      <c r="P78" s="32"/>
      <c r="Q78" s="32"/>
      <c r="R78" s="32"/>
      <c r="S78" s="32"/>
    </row>
    <row r="79" spans="1:19" ht="15.6" x14ac:dyDescent="0.3">
      <c r="B79" s="389"/>
      <c r="C79" s="389"/>
      <c r="D79" s="389"/>
      <c r="E79" s="389"/>
      <c r="F79" s="389"/>
      <c r="G79" s="389"/>
      <c r="H79" s="389"/>
      <c r="I79" s="389"/>
      <c r="J79" s="389"/>
      <c r="K79" s="32"/>
      <c r="L79" s="32"/>
      <c r="M79" s="32"/>
      <c r="N79" s="32"/>
      <c r="O79" s="32"/>
      <c r="P79" s="32"/>
      <c r="Q79" s="32"/>
      <c r="R79" s="32"/>
      <c r="S79" s="32"/>
    </row>
    <row r="80" spans="1:19" ht="15.6" x14ac:dyDescent="0.3">
      <c r="B80" s="438"/>
      <c r="C80" s="438"/>
      <c r="D80" s="438"/>
      <c r="E80" s="438"/>
      <c r="F80" s="438"/>
      <c r="G80" s="438"/>
      <c r="H80" s="438"/>
      <c r="I80" s="438"/>
      <c r="J80" s="438"/>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sheetData>
  <sheetProtection algorithmName="SHA-512" hashValue="CZQNwbbNOu4iDsN2uUvB7khyfcoEqHS3z/wu+KiqbLdfL5oec6KMqSQDxOFDuxNxkSLRaeN6IAoBQmZf+lcTfQ==" saltValue="K2TXJfXeZh263j3+5dllsw==" spinCount="100000" sheet="1" objects="1" scenarios="1" formatRows="0"/>
  <mergeCells count="152">
    <mergeCell ref="C61:G61"/>
    <mergeCell ref="I61:J61"/>
    <mergeCell ref="C62:G62"/>
    <mergeCell ref="I62:J62"/>
    <mergeCell ref="C63:G63"/>
    <mergeCell ref="I63:J63"/>
    <mergeCell ref="C59:G59"/>
    <mergeCell ref="I59:J59"/>
    <mergeCell ref="C60:G60"/>
    <mergeCell ref="I60:J60"/>
    <mergeCell ref="B79:H79"/>
    <mergeCell ref="I79:J79"/>
    <mergeCell ref="B70:F70"/>
    <mergeCell ref="G70:H70"/>
    <mergeCell ref="I70:J70"/>
    <mergeCell ref="C64:G64"/>
    <mergeCell ref="I64:J64"/>
    <mergeCell ref="C65:G65"/>
    <mergeCell ref="I65:J65"/>
    <mergeCell ref="B67:J67"/>
    <mergeCell ref="B68:F68"/>
    <mergeCell ref="G68:H68"/>
    <mergeCell ref="I68:J68"/>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C55:G55"/>
    <mergeCell ref="I55:J55"/>
    <mergeCell ref="C56:G56"/>
    <mergeCell ref="I56:J56"/>
    <mergeCell ref="C57:G57"/>
    <mergeCell ref="I57:J57"/>
    <mergeCell ref="C52:G52"/>
    <mergeCell ref="I52:J52"/>
    <mergeCell ref="C53:G53"/>
    <mergeCell ref="I53:J53"/>
    <mergeCell ref="C54:G54"/>
    <mergeCell ref="I54:J54"/>
    <mergeCell ref="C48:H48"/>
    <mergeCell ref="I48:J48"/>
    <mergeCell ref="B49:J49"/>
    <mergeCell ref="C51:G51"/>
    <mergeCell ref="I51:J51"/>
    <mergeCell ref="I50:J50"/>
    <mergeCell ref="B50:H50"/>
    <mergeCell ref="C45:H45"/>
    <mergeCell ref="I45:J45"/>
    <mergeCell ref="C46:H46"/>
    <mergeCell ref="I46:J46"/>
    <mergeCell ref="C47:H47"/>
    <mergeCell ref="I47:J47"/>
    <mergeCell ref="C42:H42"/>
    <mergeCell ref="I42:J42"/>
    <mergeCell ref="C43:H43"/>
    <mergeCell ref="I43:J43"/>
    <mergeCell ref="C44:H44"/>
    <mergeCell ref="I44:J44"/>
    <mergeCell ref="C39:H39"/>
    <mergeCell ref="I39:J39"/>
    <mergeCell ref="C40:H40"/>
    <mergeCell ref="I40:J40"/>
    <mergeCell ref="I41:J41"/>
    <mergeCell ref="B41:H41"/>
    <mergeCell ref="C36:H36"/>
    <mergeCell ref="I36:J36"/>
    <mergeCell ref="C37:H37"/>
    <mergeCell ref="I37:J37"/>
    <mergeCell ref="C38:H38"/>
    <mergeCell ref="I38:J38"/>
    <mergeCell ref="C35:H35"/>
    <mergeCell ref="I35:J35"/>
    <mergeCell ref="I31:J31"/>
    <mergeCell ref="I32:J32"/>
    <mergeCell ref="I33:J33"/>
    <mergeCell ref="B33:H33"/>
    <mergeCell ref="C26:H26"/>
    <mergeCell ref="C27:H27"/>
    <mergeCell ref="C28:H28"/>
    <mergeCell ref="C29:H29"/>
    <mergeCell ref="C30:H30"/>
    <mergeCell ref="C31:H31"/>
    <mergeCell ref="I28:J28"/>
    <mergeCell ref="I29:J29"/>
    <mergeCell ref="I30:J30"/>
    <mergeCell ref="I26:J26"/>
    <mergeCell ref="I27:J27"/>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16:G16"/>
    <mergeCell ref="C15:G15"/>
    <mergeCell ref="C10:G10"/>
    <mergeCell ref="C11:G11"/>
    <mergeCell ref="I9:J9"/>
    <mergeCell ref="B9:H9"/>
    <mergeCell ref="I10:J10"/>
    <mergeCell ref="I11:J11"/>
    <mergeCell ref="I12:J12"/>
    <mergeCell ref="I13:J13"/>
    <mergeCell ref="I14:J14"/>
    <mergeCell ref="I15:J15"/>
    <mergeCell ref="B2:J2"/>
    <mergeCell ref="B3:J3"/>
    <mergeCell ref="F4:J4"/>
    <mergeCell ref="B4:E4"/>
    <mergeCell ref="B5:E5"/>
    <mergeCell ref="F5:J5"/>
    <mergeCell ref="C14:G14"/>
    <mergeCell ref="B7:J7"/>
    <mergeCell ref="B8:J8"/>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pageSetUpPr fitToPage="1"/>
  </sheetPr>
  <dimension ref="A1:P1008"/>
  <sheetViews>
    <sheetView showGridLines="0" zoomScale="70" zoomScaleNormal="70" workbookViewId="0">
      <selection activeCell="F35" sqref="F35:F40"/>
    </sheetView>
  </sheetViews>
  <sheetFormatPr defaultColWidth="12.59765625" defaultRowHeight="15" customHeight="1" x14ac:dyDescent="0.25"/>
  <cols>
    <col min="1" max="1" width="6.8984375" style="2" customWidth="1"/>
    <col min="2" max="2" width="41.09765625" style="2" customWidth="1"/>
    <col min="3" max="3" width="19.19921875" style="2" customWidth="1"/>
    <col min="4" max="4" width="18.8984375" style="2" customWidth="1"/>
    <col min="5" max="5" width="57.09765625" style="2" customWidth="1"/>
    <col min="6" max="6" width="35.8984375" style="2" customWidth="1"/>
    <col min="7" max="7" width="36.3984375"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2" t="s">
        <v>290</v>
      </c>
      <c r="B2" s="42" t="s">
        <v>59</v>
      </c>
      <c r="C2" s="5"/>
      <c r="D2" s="5"/>
      <c r="E2" s="5"/>
      <c r="F2" s="5"/>
      <c r="G2" s="5"/>
      <c r="H2" s="5"/>
      <c r="I2" s="5"/>
      <c r="J2" s="5"/>
      <c r="K2" s="5"/>
      <c r="L2" s="5"/>
      <c r="M2" s="5"/>
      <c r="N2" s="5"/>
      <c r="O2" s="5"/>
      <c r="P2" s="5"/>
    </row>
    <row r="3" spans="1:16" ht="49.5" customHeight="1" x14ac:dyDescent="0.3">
      <c r="A3" s="110" t="s">
        <v>60</v>
      </c>
      <c r="B3" s="111" t="s">
        <v>61</v>
      </c>
      <c r="C3" s="111" t="s">
        <v>66</v>
      </c>
      <c r="D3" s="189" t="s">
        <v>62</v>
      </c>
      <c r="E3" s="460" t="s">
        <v>63</v>
      </c>
      <c r="F3" s="463" t="s">
        <v>64</v>
      </c>
      <c r="G3" s="463" t="s">
        <v>65</v>
      </c>
      <c r="H3" s="5"/>
      <c r="I3" s="5"/>
      <c r="J3" s="5"/>
      <c r="K3" s="5"/>
      <c r="L3" s="5"/>
      <c r="M3" s="5"/>
      <c r="N3" s="5"/>
      <c r="O3" s="5"/>
      <c r="P3" s="5"/>
    </row>
    <row r="4" spans="1:16" ht="33" customHeight="1" x14ac:dyDescent="0.3">
      <c r="A4" s="460" t="s">
        <v>67</v>
      </c>
      <c r="B4" s="460"/>
      <c r="C4" s="278">
        <v>100</v>
      </c>
      <c r="D4" s="202">
        <f>SUMIF(D6:D100, "Taip", C6:C100)</f>
        <v>0</v>
      </c>
      <c r="E4" s="460"/>
      <c r="F4" s="463"/>
      <c r="G4" s="463"/>
      <c r="H4" s="109"/>
      <c r="I4" s="5"/>
      <c r="J4" s="5"/>
      <c r="K4" s="5"/>
      <c r="L4" s="5"/>
      <c r="M4" s="5"/>
      <c r="N4" s="5"/>
      <c r="O4" s="5"/>
      <c r="P4" s="5"/>
    </row>
    <row r="5" spans="1:16" ht="30" customHeight="1" x14ac:dyDescent="0.3">
      <c r="A5" s="273" t="s">
        <v>848</v>
      </c>
      <c r="B5" s="452" t="s">
        <v>1003</v>
      </c>
      <c r="C5" s="453"/>
      <c r="D5" s="453"/>
      <c r="E5" s="454"/>
      <c r="F5" s="449" t="s">
        <v>1004</v>
      </c>
      <c r="G5" s="449" t="s">
        <v>1028</v>
      </c>
      <c r="H5" s="461"/>
      <c r="I5" s="462"/>
      <c r="J5" s="5"/>
      <c r="K5" s="5"/>
      <c r="L5" s="5"/>
      <c r="M5" s="5"/>
      <c r="N5" s="5"/>
      <c r="O5" s="5"/>
      <c r="P5" s="5"/>
    </row>
    <row r="6" spans="1:16" ht="30" customHeight="1" x14ac:dyDescent="0.3">
      <c r="A6" s="274" t="s">
        <v>630</v>
      </c>
      <c r="B6" s="272"/>
      <c r="C6" s="275">
        <v>0</v>
      </c>
      <c r="D6" s="249"/>
      <c r="E6" s="227"/>
      <c r="F6" s="450"/>
      <c r="G6" s="450"/>
      <c r="H6" s="458"/>
      <c r="I6" s="459"/>
      <c r="J6" s="5"/>
      <c r="K6" s="5"/>
      <c r="L6" s="5"/>
      <c r="M6" s="5"/>
      <c r="N6" s="5"/>
      <c r="O6" s="5"/>
      <c r="P6" s="5"/>
    </row>
    <row r="7" spans="1:16" ht="39.6" customHeight="1" x14ac:dyDescent="0.3">
      <c r="A7" s="274"/>
      <c r="B7" s="272"/>
      <c r="C7" s="275"/>
      <c r="D7" s="249"/>
      <c r="E7" s="227"/>
      <c r="F7" s="450"/>
      <c r="G7" s="450"/>
      <c r="H7" s="458"/>
      <c r="I7" s="459"/>
      <c r="J7" s="5"/>
      <c r="K7" s="5"/>
      <c r="L7" s="5"/>
      <c r="M7" s="5"/>
      <c r="N7" s="5"/>
      <c r="O7" s="5"/>
      <c r="P7" s="5"/>
    </row>
    <row r="8" spans="1:16" ht="30" customHeight="1" x14ac:dyDescent="0.3">
      <c r="A8" s="274"/>
      <c r="B8" s="272"/>
      <c r="C8" s="275"/>
      <c r="D8" s="249"/>
      <c r="E8" s="227"/>
      <c r="F8" s="450"/>
      <c r="G8" s="450"/>
      <c r="H8" s="458"/>
      <c r="I8" s="459"/>
      <c r="J8" s="5"/>
      <c r="K8" s="5"/>
      <c r="L8" s="5"/>
      <c r="M8" s="5"/>
      <c r="N8" s="5"/>
      <c r="O8" s="5"/>
      <c r="P8" s="5"/>
    </row>
    <row r="9" spans="1:16" ht="30" customHeight="1" x14ac:dyDescent="0.3">
      <c r="A9" s="274"/>
      <c r="B9" s="272"/>
      <c r="C9" s="275"/>
      <c r="D9" s="249"/>
      <c r="E9" s="227"/>
      <c r="F9" s="450"/>
      <c r="G9" s="450"/>
      <c r="H9" s="458"/>
      <c r="I9" s="459"/>
      <c r="J9" s="5"/>
      <c r="K9" s="5"/>
      <c r="L9" s="5"/>
      <c r="M9" s="5"/>
      <c r="N9" s="5"/>
      <c r="O9" s="5"/>
      <c r="P9" s="5"/>
    </row>
    <row r="10" spans="1:16" ht="30" customHeight="1" x14ac:dyDescent="0.3">
      <c r="A10" s="276"/>
      <c r="B10" s="272"/>
      <c r="C10" s="275"/>
      <c r="D10" s="249"/>
      <c r="E10" s="227"/>
      <c r="F10" s="451"/>
      <c r="G10" s="451"/>
      <c r="H10" s="458"/>
      <c r="I10" s="459"/>
      <c r="J10" s="5"/>
      <c r="K10" s="5"/>
      <c r="L10" s="5"/>
      <c r="M10" s="5"/>
      <c r="N10" s="5"/>
      <c r="O10" s="5"/>
      <c r="P10" s="5"/>
    </row>
    <row r="11" spans="1:16" ht="30" customHeight="1" x14ac:dyDescent="0.3">
      <c r="A11" s="277" t="s">
        <v>847</v>
      </c>
      <c r="B11" s="455" t="s">
        <v>1005</v>
      </c>
      <c r="C11" s="456"/>
      <c r="D11" s="456"/>
      <c r="E11" s="457"/>
      <c r="F11" s="449" t="s">
        <v>1006</v>
      </c>
      <c r="G11" s="449" t="s">
        <v>1027</v>
      </c>
      <c r="H11" s="188"/>
      <c r="I11" s="88"/>
      <c r="J11" s="5"/>
      <c r="K11" s="5"/>
      <c r="L11" s="5"/>
      <c r="M11" s="5"/>
      <c r="N11" s="5"/>
      <c r="O11" s="5"/>
      <c r="P11" s="5"/>
    </row>
    <row r="12" spans="1:16" ht="30" customHeight="1" x14ac:dyDescent="0.3">
      <c r="A12" s="274" t="s">
        <v>849</v>
      </c>
      <c r="B12" s="272" t="s">
        <v>1007</v>
      </c>
      <c r="C12" s="275">
        <v>10</v>
      </c>
      <c r="D12" s="249"/>
      <c r="E12" s="227"/>
      <c r="F12" s="450"/>
      <c r="G12" s="450"/>
      <c r="H12" s="188"/>
      <c r="I12" s="88"/>
      <c r="J12" s="5"/>
      <c r="K12" s="5"/>
      <c r="L12" s="5"/>
      <c r="M12" s="5"/>
      <c r="N12" s="5"/>
      <c r="O12" s="5"/>
      <c r="P12" s="5"/>
    </row>
    <row r="13" spans="1:16" ht="30" customHeight="1" x14ac:dyDescent="0.3">
      <c r="A13" s="274" t="s">
        <v>850</v>
      </c>
      <c r="B13" s="272" t="s">
        <v>1008</v>
      </c>
      <c r="C13" s="275">
        <v>5</v>
      </c>
      <c r="D13" s="249"/>
      <c r="E13" s="227"/>
      <c r="F13" s="450"/>
      <c r="G13" s="450"/>
      <c r="H13" s="5"/>
      <c r="I13" s="5"/>
      <c r="J13" s="5"/>
      <c r="K13" s="5"/>
      <c r="L13" s="5"/>
      <c r="M13" s="5"/>
      <c r="N13" s="5"/>
      <c r="O13" s="5"/>
      <c r="P13" s="5"/>
    </row>
    <row r="14" spans="1:16" ht="30" customHeight="1" x14ac:dyDescent="0.3">
      <c r="A14" s="274"/>
      <c r="B14" s="272"/>
      <c r="C14" s="275"/>
      <c r="D14" s="249"/>
      <c r="E14" s="227"/>
      <c r="F14" s="450"/>
      <c r="G14" s="450"/>
      <c r="H14" s="5"/>
      <c r="I14" s="5"/>
      <c r="J14" s="5"/>
      <c r="K14" s="5"/>
      <c r="L14" s="5"/>
      <c r="M14" s="5"/>
      <c r="N14" s="5"/>
      <c r="O14" s="5"/>
      <c r="P14" s="5"/>
    </row>
    <row r="15" spans="1:16" ht="30" customHeight="1" x14ac:dyDescent="0.3">
      <c r="A15" s="274"/>
      <c r="B15" s="272"/>
      <c r="C15" s="275"/>
      <c r="D15" s="249"/>
      <c r="E15" s="227"/>
      <c r="F15" s="450"/>
      <c r="G15" s="450"/>
      <c r="H15" s="5"/>
      <c r="I15" s="5"/>
      <c r="J15" s="5"/>
      <c r="K15" s="5"/>
      <c r="L15" s="5"/>
      <c r="M15" s="5"/>
      <c r="N15" s="5"/>
      <c r="O15" s="5"/>
      <c r="P15" s="5"/>
    </row>
    <row r="16" spans="1:16" ht="30" customHeight="1" x14ac:dyDescent="0.3">
      <c r="A16" s="274"/>
      <c r="B16" s="272"/>
      <c r="C16" s="275"/>
      <c r="D16" s="249"/>
      <c r="E16" s="227"/>
      <c r="F16" s="451"/>
      <c r="G16" s="451"/>
      <c r="H16" s="5"/>
      <c r="I16" s="5"/>
      <c r="J16" s="5"/>
      <c r="K16" s="5"/>
      <c r="L16" s="5"/>
      <c r="M16" s="5"/>
      <c r="N16" s="5"/>
      <c r="O16" s="5"/>
      <c r="P16" s="5"/>
    </row>
    <row r="17" spans="1:16" ht="30" customHeight="1" x14ac:dyDescent="0.3">
      <c r="A17" s="277" t="s">
        <v>632</v>
      </c>
      <c r="B17" s="455" t="s">
        <v>1026</v>
      </c>
      <c r="C17" s="456"/>
      <c r="D17" s="456"/>
      <c r="E17" s="457"/>
      <c r="F17" s="449" t="s">
        <v>1029</v>
      </c>
      <c r="G17" s="449" t="s">
        <v>1028</v>
      </c>
      <c r="H17" s="5"/>
      <c r="I17" s="5"/>
      <c r="J17" s="5"/>
      <c r="K17" s="5"/>
      <c r="L17" s="5"/>
      <c r="M17" s="5"/>
      <c r="N17" s="5"/>
      <c r="O17" s="5"/>
      <c r="P17" s="5"/>
    </row>
    <row r="18" spans="1:16" ht="30" customHeight="1" x14ac:dyDescent="0.3">
      <c r="A18" s="274" t="s">
        <v>851</v>
      </c>
      <c r="B18" s="272" t="s">
        <v>1009</v>
      </c>
      <c r="C18" s="275">
        <v>10</v>
      </c>
      <c r="D18" s="249"/>
      <c r="E18" s="227"/>
      <c r="F18" s="450"/>
      <c r="G18" s="450"/>
      <c r="H18" s="5"/>
      <c r="I18" s="5"/>
      <c r="J18" s="5"/>
      <c r="K18" s="5"/>
      <c r="L18" s="5"/>
      <c r="M18" s="5"/>
      <c r="N18" s="5"/>
      <c r="O18" s="5"/>
      <c r="P18" s="5"/>
    </row>
    <row r="19" spans="1:16" ht="30" customHeight="1" x14ac:dyDescent="0.3">
      <c r="A19" s="274" t="s">
        <v>852</v>
      </c>
      <c r="B19" s="272" t="s">
        <v>1010</v>
      </c>
      <c r="C19" s="275">
        <v>5</v>
      </c>
      <c r="D19" s="249"/>
      <c r="E19" s="227"/>
      <c r="F19" s="450"/>
      <c r="G19" s="450"/>
      <c r="H19" s="5"/>
      <c r="I19" s="5"/>
      <c r="J19" s="5"/>
      <c r="K19" s="5"/>
      <c r="L19" s="5"/>
      <c r="M19" s="5"/>
      <c r="N19" s="5"/>
      <c r="O19" s="5"/>
      <c r="P19" s="5"/>
    </row>
    <row r="20" spans="1:16" ht="30" customHeight="1" x14ac:dyDescent="0.3">
      <c r="A20" s="274"/>
      <c r="B20" s="272"/>
      <c r="C20" s="275"/>
      <c r="D20" s="249"/>
      <c r="E20" s="227"/>
      <c r="F20" s="450"/>
      <c r="G20" s="450"/>
      <c r="H20" s="5"/>
      <c r="I20" s="5"/>
      <c r="J20" s="5"/>
      <c r="K20" s="5"/>
      <c r="L20" s="5"/>
      <c r="M20" s="5"/>
      <c r="N20" s="5"/>
      <c r="O20" s="5"/>
      <c r="P20" s="5"/>
    </row>
    <row r="21" spans="1:16" ht="30" customHeight="1" x14ac:dyDescent="0.3">
      <c r="A21" s="274"/>
      <c r="B21" s="272"/>
      <c r="C21" s="275"/>
      <c r="D21" s="249"/>
      <c r="E21" s="227"/>
      <c r="F21" s="450"/>
      <c r="G21" s="450"/>
      <c r="H21" s="5"/>
      <c r="I21" s="5"/>
      <c r="J21" s="5"/>
      <c r="K21" s="5"/>
      <c r="L21" s="5"/>
      <c r="M21" s="5"/>
      <c r="N21" s="5"/>
      <c r="O21" s="5"/>
      <c r="P21" s="5"/>
    </row>
    <row r="22" spans="1:16" ht="30" customHeight="1" x14ac:dyDescent="0.3">
      <c r="A22" s="274"/>
      <c r="B22" s="272"/>
      <c r="C22" s="275"/>
      <c r="D22" s="249"/>
      <c r="E22" s="227"/>
      <c r="F22" s="451"/>
      <c r="G22" s="451"/>
      <c r="H22" s="5"/>
      <c r="I22" s="5"/>
      <c r="J22" s="5"/>
      <c r="K22" s="5"/>
      <c r="L22" s="5"/>
      <c r="M22" s="5"/>
      <c r="N22" s="5"/>
      <c r="O22" s="5"/>
      <c r="P22" s="5"/>
    </row>
    <row r="23" spans="1:16" ht="30" customHeight="1" x14ac:dyDescent="0.3">
      <c r="A23" s="277" t="s">
        <v>853</v>
      </c>
      <c r="B23" s="455" t="s">
        <v>1031</v>
      </c>
      <c r="C23" s="456"/>
      <c r="D23" s="456"/>
      <c r="E23" s="457"/>
      <c r="F23" s="449" t="s">
        <v>1030</v>
      </c>
      <c r="G23" s="449" t="s">
        <v>1011</v>
      </c>
      <c r="H23" s="5"/>
      <c r="I23" s="5"/>
      <c r="J23" s="5"/>
      <c r="K23" s="5"/>
      <c r="L23" s="5"/>
      <c r="M23" s="5"/>
      <c r="N23" s="5"/>
      <c r="O23" s="5"/>
      <c r="P23" s="5"/>
    </row>
    <row r="24" spans="1:16" ht="30" customHeight="1" x14ac:dyDescent="0.3">
      <c r="A24" s="274" t="s">
        <v>856</v>
      </c>
      <c r="B24" s="272" t="s">
        <v>1014</v>
      </c>
      <c r="C24" s="275">
        <v>20</v>
      </c>
      <c r="D24" s="249"/>
      <c r="E24" s="227"/>
      <c r="F24" s="450"/>
      <c r="G24" s="450"/>
      <c r="H24" s="5"/>
      <c r="I24" s="5"/>
      <c r="J24" s="5"/>
      <c r="K24" s="5"/>
      <c r="L24" s="5"/>
      <c r="M24" s="5"/>
      <c r="N24" s="5"/>
      <c r="O24" s="5"/>
      <c r="P24" s="5"/>
    </row>
    <row r="25" spans="1:16" ht="30" customHeight="1" x14ac:dyDescent="0.3">
      <c r="A25" s="274" t="s">
        <v>857</v>
      </c>
      <c r="B25" s="272" t="s">
        <v>1015</v>
      </c>
      <c r="C25" s="275">
        <v>10</v>
      </c>
      <c r="D25" s="249"/>
      <c r="E25" s="227"/>
      <c r="F25" s="450"/>
      <c r="G25" s="450"/>
      <c r="H25" s="5"/>
      <c r="I25" s="5"/>
      <c r="J25" s="5"/>
      <c r="K25" s="5"/>
      <c r="L25" s="5"/>
      <c r="M25" s="5"/>
      <c r="N25" s="5"/>
      <c r="O25" s="5"/>
      <c r="P25" s="5"/>
    </row>
    <row r="26" spans="1:16" ht="30" customHeight="1" x14ac:dyDescent="0.3">
      <c r="A26" s="274"/>
      <c r="B26" s="272"/>
      <c r="C26" s="275"/>
      <c r="D26" s="249"/>
      <c r="E26" s="227"/>
      <c r="F26" s="450"/>
      <c r="G26" s="450"/>
      <c r="H26" s="5"/>
      <c r="I26" s="5"/>
      <c r="J26" s="5"/>
      <c r="K26" s="5"/>
      <c r="L26" s="5"/>
      <c r="M26" s="5"/>
      <c r="N26" s="5"/>
      <c r="O26" s="5"/>
      <c r="P26" s="5"/>
    </row>
    <row r="27" spans="1:16" ht="30" customHeight="1" x14ac:dyDescent="0.3">
      <c r="A27" s="274"/>
      <c r="B27" s="272"/>
      <c r="C27" s="275"/>
      <c r="D27" s="249"/>
      <c r="E27" s="227"/>
      <c r="F27" s="450"/>
      <c r="G27" s="450"/>
      <c r="H27" s="5"/>
      <c r="I27" s="5"/>
      <c r="J27" s="5"/>
      <c r="K27" s="5"/>
      <c r="L27" s="5"/>
      <c r="M27" s="5"/>
      <c r="N27" s="5"/>
      <c r="O27" s="5"/>
      <c r="P27" s="5"/>
    </row>
    <row r="28" spans="1:16" ht="28.8" customHeight="1" x14ac:dyDescent="0.3">
      <c r="A28" s="274"/>
      <c r="B28" s="272"/>
      <c r="C28" s="275"/>
      <c r="D28" s="249"/>
      <c r="E28" s="227"/>
      <c r="F28" s="451"/>
      <c r="G28" s="451"/>
      <c r="H28" s="5"/>
      <c r="I28" s="5"/>
      <c r="J28" s="5"/>
      <c r="K28" s="5"/>
      <c r="L28" s="5"/>
      <c r="M28" s="5"/>
      <c r="N28" s="5"/>
      <c r="O28" s="5"/>
      <c r="P28" s="5"/>
    </row>
    <row r="29" spans="1:16" ht="30" customHeight="1" x14ac:dyDescent="0.3">
      <c r="A29" s="277" t="s">
        <v>858</v>
      </c>
      <c r="B29" s="455" t="s">
        <v>1013</v>
      </c>
      <c r="C29" s="456"/>
      <c r="D29" s="456"/>
      <c r="E29" s="457"/>
      <c r="F29" s="449" t="s">
        <v>1032</v>
      </c>
      <c r="G29" s="449" t="s">
        <v>1011</v>
      </c>
      <c r="H29" s="5"/>
      <c r="I29" s="5"/>
      <c r="J29" s="5"/>
      <c r="K29" s="5"/>
      <c r="L29" s="5"/>
      <c r="M29" s="5"/>
      <c r="N29" s="5"/>
      <c r="O29" s="5"/>
      <c r="P29" s="5"/>
    </row>
    <row r="30" spans="1:16" ht="30" customHeight="1" x14ac:dyDescent="0.3">
      <c r="A30" s="274" t="s">
        <v>859</v>
      </c>
      <c r="B30" s="272">
        <v>5</v>
      </c>
      <c r="C30" s="275">
        <v>20</v>
      </c>
      <c r="D30" s="249"/>
      <c r="E30" s="227"/>
      <c r="F30" s="450"/>
      <c r="G30" s="450"/>
      <c r="H30" s="5"/>
      <c r="I30" s="5"/>
      <c r="J30" s="5"/>
      <c r="K30" s="5"/>
      <c r="L30" s="5"/>
      <c r="M30" s="5"/>
      <c r="N30" s="5"/>
      <c r="O30" s="5"/>
      <c r="P30" s="5"/>
    </row>
    <row r="31" spans="1:16" ht="30" customHeight="1" x14ac:dyDescent="0.3">
      <c r="A31" s="274" t="s">
        <v>860</v>
      </c>
      <c r="B31" s="272">
        <v>4</v>
      </c>
      <c r="C31" s="275">
        <v>15</v>
      </c>
      <c r="D31" s="249"/>
      <c r="E31" s="227"/>
      <c r="F31" s="450"/>
      <c r="G31" s="450"/>
      <c r="H31" s="5"/>
      <c r="I31" s="5"/>
      <c r="J31" s="5"/>
      <c r="K31" s="5"/>
      <c r="L31" s="5"/>
      <c r="M31" s="5"/>
      <c r="N31" s="5"/>
      <c r="O31" s="5"/>
      <c r="P31" s="5"/>
    </row>
    <row r="32" spans="1:16" ht="30" customHeight="1" x14ac:dyDescent="0.3">
      <c r="A32" s="274" t="s">
        <v>861</v>
      </c>
      <c r="B32" s="272">
        <v>3</v>
      </c>
      <c r="C32" s="275">
        <v>10</v>
      </c>
      <c r="D32" s="249"/>
      <c r="E32" s="227"/>
      <c r="F32" s="450"/>
      <c r="G32" s="450"/>
      <c r="H32" s="5"/>
      <c r="I32" s="5"/>
      <c r="J32" s="5"/>
      <c r="K32" s="5"/>
      <c r="L32" s="5"/>
      <c r="M32" s="5"/>
      <c r="N32" s="5"/>
      <c r="O32" s="5"/>
      <c r="P32" s="5"/>
    </row>
    <row r="33" spans="1:16" ht="30" customHeight="1" x14ac:dyDescent="0.3">
      <c r="A33" s="274" t="s">
        <v>1016</v>
      </c>
      <c r="B33" s="272">
        <v>2</v>
      </c>
      <c r="C33" s="275">
        <v>5</v>
      </c>
      <c r="D33" s="249"/>
      <c r="E33" s="227"/>
      <c r="F33" s="450"/>
      <c r="G33" s="450"/>
      <c r="H33" s="5"/>
      <c r="I33" s="5"/>
      <c r="J33" s="5"/>
      <c r="K33" s="5"/>
      <c r="L33" s="5"/>
      <c r="M33" s="5"/>
      <c r="N33" s="5"/>
      <c r="O33" s="5"/>
      <c r="P33" s="5"/>
    </row>
    <row r="34" spans="1:16" ht="30" customHeight="1" x14ac:dyDescent="0.3">
      <c r="A34" s="274"/>
      <c r="B34" s="272"/>
      <c r="C34" s="275"/>
      <c r="D34" s="249"/>
      <c r="E34" s="227"/>
      <c r="F34" s="451"/>
      <c r="G34" s="451"/>
      <c r="H34" s="5"/>
      <c r="I34" s="5"/>
      <c r="J34" s="5"/>
      <c r="K34" s="5"/>
      <c r="L34" s="5"/>
      <c r="M34" s="5"/>
      <c r="N34" s="5"/>
      <c r="O34" s="5"/>
      <c r="P34" s="5"/>
    </row>
    <row r="35" spans="1:16" ht="54" customHeight="1" x14ac:dyDescent="0.3">
      <c r="A35" s="277" t="s">
        <v>862</v>
      </c>
      <c r="B35" s="455" t="s">
        <v>1012</v>
      </c>
      <c r="C35" s="456"/>
      <c r="D35" s="456"/>
      <c r="E35" s="457"/>
      <c r="F35" s="449" t="s">
        <v>1033</v>
      </c>
      <c r="G35" s="449" t="s">
        <v>1011</v>
      </c>
      <c r="H35" s="5"/>
      <c r="I35" s="5"/>
      <c r="J35" s="5"/>
      <c r="K35" s="5"/>
      <c r="L35" s="5"/>
      <c r="M35" s="5"/>
      <c r="N35" s="5"/>
      <c r="O35" s="5"/>
      <c r="P35" s="5"/>
    </row>
    <row r="36" spans="1:16" ht="30" customHeight="1" x14ac:dyDescent="0.3">
      <c r="A36" s="274" t="s">
        <v>863</v>
      </c>
      <c r="B36" s="272">
        <v>5</v>
      </c>
      <c r="C36" s="275">
        <v>20</v>
      </c>
      <c r="D36" s="249"/>
      <c r="E36" s="227"/>
      <c r="F36" s="450"/>
      <c r="G36" s="450"/>
      <c r="H36" s="5"/>
      <c r="I36" s="5"/>
      <c r="J36" s="5"/>
      <c r="K36" s="5"/>
      <c r="L36" s="5"/>
      <c r="M36" s="5"/>
      <c r="N36" s="5"/>
      <c r="O36" s="5"/>
      <c r="P36" s="5"/>
    </row>
    <row r="37" spans="1:16" ht="30" customHeight="1" x14ac:dyDescent="0.3">
      <c r="A37" s="274" t="s">
        <v>864</v>
      </c>
      <c r="B37" s="272">
        <v>4</v>
      </c>
      <c r="C37" s="275">
        <v>15</v>
      </c>
      <c r="D37" s="249"/>
      <c r="E37" s="227"/>
      <c r="F37" s="450"/>
      <c r="G37" s="450"/>
      <c r="H37" s="5"/>
      <c r="I37" s="5"/>
      <c r="J37" s="5"/>
      <c r="K37" s="5"/>
      <c r="L37" s="5"/>
      <c r="M37" s="5"/>
      <c r="N37" s="5"/>
      <c r="O37" s="5"/>
      <c r="P37" s="5"/>
    </row>
    <row r="38" spans="1:16" ht="30" customHeight="1" x14ac:dyDescent="0.3">
      <c r="A38" s="274" t="s">
        <v>865</v>
      </c>
      <c r="B38" s="272">
        <v>3</v>
      </c>
      <c r="C38" s="275">
        <v>10</v>
      </c>
      <c r="D38" s="249"/>
      <c r="E38" s="227"/>
      <c r="F38" s="450"/>
      <c r="G38" s="450"/>
      <c r="H38" s="5"/>
      <c r="I38" s="5"/>
      <c r="J38" s="5"/>
      <c r="K38" s="5"/>
      <c r="L38" s="5"/>
      <c r="M38" s="5"/>
      <c r="N38" s="5"/>
      <c r="O38" s="5"/>
      <c r="P38" s="5"/>
    </row>
    <row r="39" spans="1:16" ht="30" customHeight="1" x14ac:dyDescent="0.3">
      <c r="A39" s="274" t="s">
        <v>1017</v>
      </c>
      <c r="B39" s="272">
        <v>2</v>
      </c>
      <c r="C39" s="275">
        <v>5</v>
      </c>
      <c r="D39" s="249"/>
      <c r="E39" s="227"/>
      <c r="F39" s="450"/>
      <c r="G39" s="450"/>
      <c r="H39" s="5"/>
      <c r="I39" s="5"/>
      <c r="J39" s="5"/>
      <c r="K39" s="5"/>
      <c r="L39" s="5"/>
      <c r="M39" s="5"/>
      <c r="N39" s="5"/>
      <c r="O39" s="5"/>
      <c r="P39" s="5"/>
    </row>
    <row r="40" spans="1:16" ht="30" customHeight="1" x14ac:dyDescent="0.3">
      <c r="A40" s="274"/>
      <c r="B40" s="272"/>
      <c r="C40" s="275"/>
      <c r="D40" s="249"/>
      <c r="E40" s="227"/>
      <c r="F40" s="451"/>
      <c r="G40" s="451"/>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row r="991" spans="1:16" ht="15.6" x14ac:dyDescent="0.3">
      <c r="A991" s="5"/>
      <c r="B991" s="5"/>
      <c r="C991" s="5"/>
      <c r="D991" s="5"/>
      <c r="E991" s="5"/>
      <c r="F991" s="5"/>
      <c r="G991" s="5"/>
      <c r="H991" s="5"/>
      <c r="I991" s="5"/>
      <c r="J991" s="5"/>
      <c r="K991" s="5"/>
      <c r="L991" s="5"/>
      <c r="M991" s="5"/>
      <c r="N991" s="5"/>
      <c r="O991" s="5"/>
      <c r="P991" s="5"/>
    </row>
    <row r="992" spans="1:16" ht="15.6" x14ac:dyDescent="0.3">
      <c r="A992" s="5"/>
      <c r="B992" s="5"/>
      <c r="C992" s="5"/>
      <c r="D992" s="5"/>
      <c r="E992" s="5"/>
      <c r="F992" s="5"/>
      <c r="G992" s="5"/>
      <c r="H992" s="5"/>
      <c r="I992" s="5"/>
      <c r="J992" s="5"/>
      <c r="K992" s="5"/>
      <c r="L992" s="5"/>
      <c r="M992" s="5"/>
      <c r="N992" s="5"/>
      <c r="O992" s="5"/>
      <c r="P992" s="5"/>
    </row>
    <row r="993" spans="1:16" ht="15.6" x14ac:dyDescent="0.3">
      <c r="A993" s="5"/>
      <c r="B993" s="5"/>
      <c r="C993" s="5"/>
      <c r="D993" s="5"/>
      <c r="E993" s="5"/>
      <c r="F993" s="5"/>
      <c r="G993" s="5"/>
      <c r="H993" s="5"/>
      <c r="I993" s="5"/>
      <c r="J993" s="5"/>
      <c r="K993" s="5"/>
      <c r="L993" s="5"/>
      <c r="M993" s="5"/>
      <c r="N993" s="5"/>
      <c r="O993" s="5"/>
      <c r="P993" s="5"/>
    </row>
    <row r="994" spans="1:16" ht="15.6" x14ac:dyDescent="0.3">
      <c r="A994" s="5"/>
      <c r="B994" s="5"/>
      <c r="C994" s="5"/>
      <c r="D994" s="5"/>
      <c r="E994" s="5"/>
      <c r="F994" s="5"/>
      <c r="G994" s="5"/>
      <c r="H994" s="5"/>
      <c r="I994" s="5"/>
      <c r="J994" s="5"/>
      <c r="K994" s="5"/>
      <c r="L994" s="5"/>
      <c r="M994" s="5"/>
      <c r="N994" s="5"/>
      <c r="O994" s="5"/>
      <c r="P994" s="5"/>
    </row>
    <row r="995" spans="1:16" ht="15.6" x14ac:dyDescent="0.3">
      <c r="A995" s="5"/>
      <c r="B995" s="5"/>
      <c r="C995" s="5"/>
      <c r="D995" s="5"/>
      <c r="E995" s="5"/>
      <c r="F995" s="5"/>
      <c r="G995" s="5"/>
      <c r="H995" s="5"/>
      <c r="I995" s="5"/>
      <c r="J995" s="5"/>
      <c r="K995" s="5"/>
      <c r="L995" s="5"/>
      <c r="M995" s="5"/>
      <c r="N995" s="5"/>
      <c r="O995" s="5"/>
      <c r="P995" s="5"/>
    </row>
    <row r="996" spans="1:16" ht="15.6" x14ac:dyDescent="0.3">
      <c r="A996" s="5"/>
      <c r="B996" s="5"/>
      <c r="C996" s="5"/>
      <c r="D996" s="5"/>
      <c r="E996" s="5"/>
      <c r="F996" s="5"/>
      <c r="G996" s="5"/>
      <c r="H996" s="5"/>
      <c r="I996" s="5"/>
      <c r="J996" s="5"/>
      <c r="K996" s="5"/>
      <c r="L996" s="5"/>
      <c r="M996" s="5"/>
      <c r="N996" s="5"/>
      <c r="O996" s="5"/>
      <c r="P996" s="5"/>
    </row>
    <row r="997" spans="1:16" ht="15.6" x14ac:dyDescent="0.3">
      <c r="A997" s="5"/>
      <c r="B997" s="5"/>
      <c r="C997" s="5"/>
      <c r="D997" s="5"/>
      <c r="E997" s="5"/>
      <c r="F997" s="5"/>
      <c r="G997" s="5"/>
      <c r="H997" s="5"/>
      <c r="I997" s="5"/>
      <c r="J997" s="5"/>
      <c r="K997" s="5"/>
      <c r="L997" s="5"/>
      <c r="M997" s="5"/>
      <c r="N997" s="5"/>
      <c r="O997" s="5"/>
      <c r="P997" s="5"/>
    </row>
    <row r="998" spans="1:16" ht="15.6" x14ac:dyDescent="0.3">
      <c r="A998" s="5"/>
      <c r="B998" s="5"/>
      <c r="C998" s="5"/>
      <c r="D998" s="5"/>
      <c r="E998" s="5"/>
      <c r="F998" s="5"/>
      <c r="G998" s="5"/>
      <c r="H998" s="5"/>
      <c r="I998" s="5"/>
      <c r="J998" s="5"/>
      <c r="K998" s="5"/>
      <c r="L998" s="5"/>
      <c r="M998" s="5"/>
      <c r="N998" s="5"/>
      <c r="O998" s="5"/>
      <c r="P998" s="5"/>
    </row>
    <row r="999" spans="1:16" ht="15.6" x14ac:dyDescent="0.3">
      <c r="A999" s="5"/>
      <c r="B999" s="5"/>
      <c r="C999" s="5"/>
      <c r="D999" s="5"/>
      <c r="E999" s="5"/>
      <c r="F999" s="5"/>
      <c r="G999" s="5"/>
      <c r="H999" s="5"/>
      <c r="I999" s="5"/>
      <c r="J999" s="5"/>
      <c r="K999" s="5"/>
      <c r="L999" s="5"/>
      <c r="M999" s="5"/>
      <c r="N999" s="5"/>
      <c r="O999" s="5"/>
      <c r="P999" s="5"/>
    </row>
    <row r="1000" spans="1:16" ht="15.6" x14ac:dyDescent="0.3">
      <c r="A1000" s="5"/>
      <c r="B1000" s="5"/>
      <c r="C1000" s="5"/>
      <c r="D1000" s="5"/>
      <c r="E1000" s="5"/>
      <c r="F1000" s="5"/>
      <c r="G1000" s="5"/>
      <c r="H1000" s="5"/>
      <c r="I1000" s="5"/>
      <c r="J1000" s="5"/>
      <c r="K1000" s="5"/>
      <c r="L1000" s="5"/>
      <c r="M1000" s="5"/>
      <c r="N1000" s="5"/>
      <c r="O1000" s="5"/>
      <c r="P1000" s="5"/>
    </row>
    <row r="1001" spans="1:16" ht="15.6" x14ac:dyDescent="0.3">
      <c r="A1001" s="5"/>
      <c r="B1001" s="5"/>
      <c r="C1001" s="5"/>
      <c r="D1001" s="5"/>
      <c r="E1001" s="5"/>
      <c r="F1001" s="5"/>
      <c r="G1001" s="5"/>
      <c r="H1001" s="5"/>
      <c r="I1001" s="5"/>
      <c r="J1001" s="5"/>
      <c r="K1001" s="5"/>
      <c r="L1001" s="5"/>
      <c r="M1001" s="5"/>
      <c r="N1001" s="5"/>
      <c r="O1001" s="5"/>
      <c r="P1001" s="5"/>
    </row>
    <row r="1002" spans="1:16" ht="15.6" x14ac:dyDescent="0.3">
      <c r="A1002" s="5"/>
      <c r="B1002" s="5"/>
      <c r="C1002" s="5"/>
      <c r="D1002" s="5"/>
      <c r="E1002" s="5"/>
      <c r="F1002" s="5"/>
      <c r="G1002" s="5"/>
      <c r="H1002" s="5"/>
      <c r="I1002" s="5"/>
      <c r="J1002" s="5"/>
      <c r="K1002" s="5"/>
      <c r="L1002" s="5"/>
      <c r="M1002" s="5"/>
      <c r="N1002" s="5"/>
      <c r="O1002" s="5"/>
      <c r="P1002" s="5"/>
    </row>
    <row r="1003" spans="1:16" ht="15.6" x14ac:dyDescent="0.3">
      <c r="A1003" s="5"/>
      <c r="B1003" s="5"/>
      <c r="C1003" s="5"/>
      <c r="D1003" s="5"/>
      <c r="E1003" s="5"/>
      <c r="F1003" s="5"/>
      <c r="G1003" s="5"/>
      <c r="H1003" s="5"/>
      <c r="I1003" s="5"/>
      <c r="J1003" s="5"/>
      <c r="K1003" s="5"/>
      <c r="L1003" s="5"/>
      <c r="M1003" s="5"/>
      <c r="N1003" s="5"/>
      <c r="O1003" s="5"/>
      <c r="P1003" s="5"/>
    </row>
    <row r="1004" spans="1:16" ht="15.6" x14ac:dyDescent="0.3">
      <c r="A1004" s="5"/>
      <c r="B1004" s="5"/>
      <c r="C1004" s="5"/>
      <c r="D1004" s="5"/>
      <c r="E1004" s="5"/>
      <c r="F1004" s="5"/>
      <c r="G1004" s="5"/>
      <c r="H1004" s="5"/>
      <c r="I1004" s="5"/>
      <c r="J1004" s="5"/>
      <c r="K1004" s="5"/>
      <c r="L1004" s="5"/>
      <c r="M1004" s="5"/>
      <c r="N1004" s="5"/>
      <c r="O1004" s="5"/>
      <c r="P1004" s="5"/>
    </row>
    <row r="1005" spans="1:16" ht="15.6" x14ac:dyDescent="0.3">
      <c r="A1005" s="5"/>
      <c r="B1005" s="5"/>
      <c r="C1005" s="5"/>
      <c r="D1005" s="5"/>
      <c r="E1005" s="5"/>
      <c r="F1005" s="5"/>
      <c r="G1005" s="5"/>
      <c r="H1005" s="5"/>
      <c r="I1005" s="5"/>
      <c r="J1005" s="5"/>
      <c r="K1005" s="5"/>
      <c r="L1005" s="5"/>
      <c r="M1005" s="5"/>
      <c r="N1005" s="5"/>
      <c r="O1005" s="5"/>
      <c r="P1005" s="5"/>
    </row>
    <row r="1006" spans="1:16" ht="15.6" x14ac:dyDescent="0.3">
      <c r="A1006" s="5"/>
      <c r="B1006" s="5"/>
      <c r="C1006" s="5"/>
      <c r="D1006" s="5"/>
      <c r="E1006" s="5"/>
      <c r="F1006" s="5"/>
      <c r="G1006" s="5"/>
      <c r="H1006" s="5"/>
      <c r="I1006" s="5"/>
      <c r="J1006" s="5"/>
      <c r="K1006" s="5"/>
      <c r="L1006" s="5"/>
      <c r="M1006" s="5"/>
      <c r="N1006" s="5"/>
      <c r="O1006" s="5"/>
      <c r="P1006" s="5"/>
    </row>
    <row r="1007" spans="1:16" ht="15.6" x14ac:dyDescent="0.3">
      <c r="A1007" s="5"/>
      <c r="B1007" s="5"/>
      <c r="C1007" s="5"/>
      <c r="D1007" s="5"/>
      <c r="E1007" s="5"/>
      <c r="F1007" s="5"/>
      <c r="G1007" s="5"/>
      <c r="H1007" s="5"/>
      <c r="I1007" s="5"/>
      <c r="J1007" s="5"/>
      <c r="K1007" s="5"/>
      <c r="L1007" s="5"/>
      <c r="M1007" s="5"/>
      <c r="N1007" s="5"/>
      <c r="O1007" s="5"/>
      <c r="P1007" s="5"/>
    </row>
    <row r="1008" spans="1:16" ht="15.6" x14ac:dyDescent="0.3">
      <c r="A1008" s="5"/>
      <c r="B1008" s="5"/>
      <c r="C1008" s="5"/>
      <c r="D1008" s="5"/>
      <c r="E1008" s="5"/>
      <c r="F1008" s="5"/>
      <c r="G1008" s="5"/>
      <c r="H1008" s="5"/>
      <c r="I1008" s="5"/>
      <c r="J1008" s="5"/>
      <c r="K1008" s="5"/>
      <c r="L1008" s="5"/>
      <c r="M1008" s="5"/>
      <c r="N1008" s="5"/>
      <c r="O1008" s="5"/>
      <c r="P1008" s="5"/>
    </row>
  </sheetData>
  <sheetProtection algorithmName="SHA-512" hashValue="1jf/uArKi/aFQDpIQ7kd9FfNJNUmiUY8cig1aq2FA5/siT36zNhig2mgYlgua7HeLlFdMOX3V5zOATJTNnxwoA==" saltValue="UMgheFZBXJoSfXAed1Um3Q==" spinCount="100000" sheet="1" objects="1" scenarios="1" formatRows="0"/>
  <mergeCells count="24">
    <mergeCell ref="G11:G16"/>
    <mergeCell ref="H6:I10"/>
    <mergeCell ref="A4:B4"/>
    <mergeCell ref="H5:I5"/>
    <mergeCell ref="E3:E4"/>
    <mergeCell ref="F3:F4"/>
    <mergeCell ref="G3:G4"/>
    <mergeCell ref="G5:G10"/>
    <mergeCell ref="G35:G40"/>
    <mergeCell ref="B5:E5"/>
    <mergeCell ref="B11:E11"/>
    <mergeCell ref="B17:E17"/>
    <mergeCell ref="B23:E23"/>
    <mergeCell ref="F5:F10"/>
    <mergeCell ref="G17:G22"/>
    <mergeCell ref="F23:F28"/>
    <mergeCell ref="G23:G28"/>
    <mergeCell ref="G29:G34"/>
    <mergeCell ref="F35:F40"/>
    <mergeCell ref="B29:E29"/>
    <mergeCell ref="B35:E35"/>
    <mergeCell ref="F29:F34"/>
    <mergeCell ref="F11:F16"/>
    <mergeCell ref="F17:F22"/>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10 E12:E16 E18:E22 E24:E28 E30:E34 E36:E40"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11 F17 F23 F29 F35"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11 G17 G23 G29 G35"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11:E11 B17:E17 B23:E23 B29:E29 B35:E35" xr:uid="{DB13DD0D-73BD-4457-A943-98E986AA5D09}"/>
    <dataValidation allowBlank="1" showInputMessage="1" showErrorMessage="1" prompt="Neužpildyti pertekliniai formos laukai tiesiog nepildomi arba jų pildomose vietose dedami brūkšniai" sqref="B6:B7 B9:B10 B13 B15:B16 B18:B22 B24:B28 B30:B34 B36:B40" xr:uid="{D86941D2-FE8D-45EF-96FB-AAE3B8485047}"/>
    <dataValidation allowBlank="1" showInputMessage="1" showErrorMessage="1" prompt="Neužpildyti pertekliniai formos laukai tiesiog nepildomi arba jų pildomose vietose dedami brūkšniai_x000a_" sqref="B8 B12 B14"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4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D6:D10 D12:D16 D18:D22 D24:D28 D30:D34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topLeftCell="A53" zoomScale="88" zoomScaleNormal="88" workbookViewId="0">
      <selection activeCell="E4" sqref="E4"/>
    </sheetView>
  </sheetViews>
  <sheetFormatPr defaultRowHeight="12" x14ac:dyDescent="0.25"/>
  <cols>
    <col min="1" max="1" width="16.5" style="46" customWidth="1"/>
    <col min="2" max="2" width="41.3984375" style="46" customWidth="1"/>
    <col min="3" max="3" width="9.59765625" style="46" customWidth="1"/>
    <col min="4" max="4" width="5.09765625" style="46" customWidth="1"/>
    <col min="5" max="5" width="9.69921875" style="46" customWidth="1"/>
    <col min="6" max="6" width="8.8984375" style="46" customWidth="1"/>
    <col min="7" max="7" width="9.09765625" style="46" customWidth="1"/>
    <col min="8" max="8" width="13.09765625" style="46" customWidth="1"/>
    <col min="9" max="9" width="16.19921875" style="46" customWidth="1"/>
    <col min="10" max="10" width="56.5" style="46" customWidth="1"/>
    <col min="11" max="11" width="12.5" style="48" customWidth="1"/>
    <col min="12" max="12" width="23.19921875" style="48" customWidth="1"/>
    <col min="13" max="13" width="12.5" style="48" customWidth="1"/>
    <col min="14" max="14" width="40.59765625" style="46" customWidth="1"/>
    <col min="15" max="15" width="13.19921875" style="46" customWidth="1"/>
    <col min="16" max="259" width="8.69921875" style="46"/>
    <col min="260" max="260" width="4.8984375" style="46" customWidth="1"/>
    <col min="261" max="261" width="33" style="46" customWidth="1"/>
    <col min="262" max="262" width="9.59765625" style="46" customWidth="1"/>
    <col min="263" max="263" width="5.09765625" style="46" customWidth="1"/>
    <col min="264" max="264" width="10" style="46" customWidth="1"/>
    <col min="265" max="265" width="9.59765625" style="46" customWidth="1"/>
    <col min="266" max="266" width="13" style="46" customWidth="1"/>
    <col min="267" max="267" width="12.8984375" style="46" customWidth="1"/>
    <col min="268" max="268" width="10.19921875" style="46" customWidth="1"/>
    <col min="269" max="515" width="8.69921875" style="46"/>
    <col min="516" max="516" width="4.8984375" style="46" customWidth="1"/>
    <col min="517" max="517" width="33" style="46" customWidth="1"/>
    <col min="518" max="518" width="9.59765625" style="46" customWidth="1"/>
    <col min="519" max="519" width="5.09765625" style="46" customWidth="1"/>
    <col min="520" max="520" width="10" style="46" customWidth="1"/>
    <col min="521" max="521" width="9.59765625" style="46" customWidth="1"/>
    <col min="522" max="522" width="13" style="46" customWidth="1"/>
    <col min="523" max="523" width="12.8984375" style="46" customWidth="1"/>
    <col min="524" max="524" width="10.19921875" style="46" customWidth="1"/>
    <col min="525" max="771" width="8.69921875" style="46"/>
    <col min="772" max="772" width="4.8984375" style="46" customWidth="1"/>
    <col min="773" max="773" width="33" style="46" customWidth="1"/>
    <col min="774" max="774" width="9.59765625" style="46" customWidth="1"/>
    <col min="775" max="775" width="5.09765625" style="46" customWidth="1"/>
    <col min="776" max="776" width="10" style="46" customWidth="1"/>
    <col min="777" max="777" width="9.59765625" style="46" customWidth="1"/>
    <col min="778" max="778" width="13" style="46" customWidth="1"/>
    <col min="779" max="779" width="12.8984375" style="46" customWidth="1"/>
    <col min="780" max="780" width="10.19921875" style="46" customWidth="1"/>
    <col min="781" max="1027" width="8.69921875" style="46"/>
    <col min="1028" max="1028" width="4.8984375" style="46" customWidth="1"/>
    <col min="1029" max="1029" width="33" style="46" customWidth="1"/>
    <col min="1030" max="1030" width="9.59765625" style="46" customWidth="1"/>
    <col min="1031" max="1031" width="5.09765625" style="46" customWidth="1"/>
    <col min="1032" max="1032" width="10" style="46" customWidth="1"/>
    <col min="1033" max="1033" width="9.59765625" style="46" customWidth="1"/>
    <col min="1034" max="1034" width="13" style="46" customWidth="1"/>
    <col min="1035" max="1035" width="12.8984375" style="46" customWidth="1"/>
    <col min="1036" max="1036" width="10.19921875" style="46" customWidth="1"/>
    <col min="1037" max="1283" width="8.69921875" style="46"/>
    <col min="1284" max="1284" width="4.8984375" style="46" customWidth="1"/>
    <col min="1285" max="1285" width="33" style="46" customWidth="1"/>
    <col min="1286" max="1286" width="9.59765625" style="46" customWidth="1"/>
    <col min="1287" max="1287" width="5.09765625" style="46" customWidth="1"/>
    <col min="1288" max="1288" width="10" style="46" customWidth="1"/>
    <col min="1289" max="1289" width="9.59765625" style="46" customWidth="1"/>
    <col min="1290" max="1290" width="13" style="46" customWidth="1"/>
    <col min="1291" max="1291" width="12.8984375" style="46" customWidth="1"/>
    <col min="1292" max="1292" width="10.19921875" style="46" customWidth="1"/>
    <col min="1293" max="1539" width="8.69921875" style="46"/>
    <col min="1540" max="1540" width="4.8984375" style="46" customWidth="1"/>
    <col min="1541" max="1541" width="33" style="46" customWidth="1"/>
    <col min="1542" max="1542" width="9.59765625" style="46" customWidth="1"/>
    <col min="1543" max="1543" width="5.09765625" style="46" customWidth="1"/>
    <col min="1544" max="1544" width="10" style="46" customWidth="1"/>
    <col min="1545" max="1545" width="9.59765625" style="46" customWidth="1"/>
    <col min="1546" max="1546" width="13" style="46" customWidth="1"/>
    <col min="1547" max="1547" width="12.8984375" style="46" customWidth="1"/>
    <col min="1548" max="1548" width="10.19921875" style="46" customWidth="1"/>
    <col min="1549" max="1795" width="8.69921875" style="46"/>
    <col min="1796" max="1796" width="4.8984375" style="46" customWidth="1"/>
    <col min="1797" max="1797" width="33" style="46" customWidth="1"/>
    <col min="1798" max="1798" width="9.59765625" style="46" customWidth="1"/>
    <col min="1799" max="1799" width="5.09765625" style="46" customWidth="1"/>
    <col min="1800" max="1800" width="10" style="46" customWidth="1"/>
    <col min="1801" max="1801" width="9.59765625" style="46" customWidth="1"/>
    <col min="1802" max="1802" width="13" style="46" customWidth="1"/>
    <col min="1803" max="1803" width="12.8984375" style="46" customWidth="1"/>
    <col min="1804" max="1804" width="10.19921875" style="46" customWidth="1"/>
    <col min="1805" max="2051" width="8.69921875" style="46"/>
    <col min="2052" max="2052" width="4.8984375" style="46" customWidth="1"/>
    <col min="2053" max="2053" width="33" style="46" customWidth="1"/>
    <col min="2054" max="2054" width="9.59765625" style="46" customWidth="1"/>
    <col min="2055" max="2055" width="5.09765625" style="46" customWidth="1"/>
    <col min="2056" max="2056" width="10" style="46" customWidth="1"/>
    <col min="2057" max="2057" width="9.59765625" style="46" customWidth="1"/>
    <col min="2058" max="2058" width="13" style="46" customWidth="1"/>
    <col min="2059" max="2059" width="12.8984375" style="46" customWidth="1"/>
    <col min="2060" max="2060" width="10.19921875" style="46" customWidth="1"/>
    <col min="2061" max="2307" width="8.69921875" style="46"/>
    <col min="2308" max="2308" width="4.8984375" style="46" customWidth="1"/>
    <col min="2309" max="2309" width="33" style="46" customWidth="1"/>
    <col min="2310" max="2310" width="9.59765625" style="46" customWidth="1"/>
    <col min="2311" max="2311" width="5.09765625" style="46" customWidth="1"/>
    <col min="2312" max="2312" width="10" style="46" customWidth="1"/>
    <col min="2313" max="2313" width="9.59765625" style="46" customWidth="1"/>
    <col min="2314" max="2314" width="13" style="46" customWidth="1"/>
    <col min="2315" max="2315" width="12.8984375" style="46" customWidth="1"/>
    <col min="2316" max="2316" width="10.19921875" style="46" customWidth="1"/>
    <col min="2317" max="2563" width="8.69921875" style="46"/>
    <col min="2564" max="2564" width="4.8984375" style="46" customWidth="1"/>
    <col min="2565" max="2565" width="33" style="46" customWidth="1"/>
    <col min="2566" max="2566" width="9.59765625" style="46" customWidth="1"/>
    <col min="2567" max="2567" width="5.09765625" style="46" customWidth="1"/>
    <col min="2568" max="2568" width="10" style="46" customWidth="1"/>
    <col min="2569" max="2569" width="9.59765625" style="46" customWidth="1"/>
    <col min="2570" max="2570" width="13" style="46" customWidth="1"/>
    <col min="2571" max="2571" width="12.8984375" style="46" customWidth="1"/>
    <col min="2572" max="2572" width="10.19921875" style="46" customWidth="1"/>
    <col min="2573" max="2819" width="8.69921875" style="46"/>
    <col min="2820" max="2820" width="4.8984375" style="46" customWidth="1"/>
    <col min="2821" max="2821" width="33" style="46" customWidth="1"/>
    <col min="2822" max="2822" width="9.59765625" style="46" customWidth="1"/>
    <col min="2823" max="2823" width="5.09765625" style="46" customWidth="1"/>
    <col min="2824" max="2824" width="10" style="46" customWidth="1"/>
    <col min="2825" max="2825" width="9.59765625" style="46" customWidth="1"/>
    <col min="2826" max="2826" width="13" style="46" customWidth="1"/>
    <col min="2827" max="2827" width="12.8984375" style="46" customWidth="1"/>
    <col min="2828" max="2828" width="10.19921875" style="46" customWidth="1"/>
    <col min="2829" max="3075" width="8.69921875" style="46"/>
    <col min="3076" max="3076" width="4.8984375" style="46" customWidth="1"/>
    <col min="3077" max="3077" width="33" style="46" customWidth="1"/>
    <col min="3078" max="3078" width="9.59765625" style="46" customWidth="1"/>
    <col min="3079" max="3079" width="5.09765625" style="46" customWidth="1"/>
    <col min="3080" max="3080" width="10" style="46" customWidth="1"/>
    <col min="3081" max="3081" width="9.59765625" style="46" customWidth="1"/>
    <col min="3082" max="3082" width="13" style="46" customWidth="1"/>
    <col min="3083" max="3083" width="12.8984375" style="46" customWidth="1"/>
    <col min="3084" max="3084" width="10.19921875" style="46" customWidth="1"/>
    <col min="3085" max="3331" width="8.69921875" style="46"/>
    <col min="3332" max="3332" width="4.8984375" style="46" customWidth="1"/>
    <col min="3333" max="3333" width="33" style="46" customWidth="1"/>
    <col min="3334" max="3334" width="9.59765625" style="46" customWidth="1"/>
    <col min="3335" max="3335" width="5.09765625" style="46" customWidth="1"/>
    <col min="3336" max="3336" width="10" style="46" customWidth="1"/>
    <col min="3337" max="3337" width="9.59765625" style="46" customWidth="1"/>
    <col min="3338" max="3338" width="13" style="46" customWidth="1"/>
    <col min="3339" max="3339" width="12.8984375" style="46" customWidth="1"/>
    <col min="3340" max="3340" width="10.19921875" style="46" customWidth="1"/>
    <col min="3341" max="3587" width="8.69921875" style="46"/>
    <col min="3588" max="3588" width="4.8984375" style="46" customWidth="1"/>
    <col min="3589" max="3589" width="33" style="46" customWidth="1"/>
    <col min="3590" max="3590" width="9.59765625" style="46" customWidth="1"/>
    <col min="3591" max="3591" width="5.09765625" style="46" customWidth="1"/>
    <col min="3592" max="3592" width="10" style="46" customWidth="1"/>
    <col min="3593" max="3593" width="9.59765625" style="46" customWidth="1"/>
    <col min="3594" max="3594" width="13" style="46" customWidth="1"/>
    <col min="3595" max="3595" width="12.8984375" style="46" customWidth="1"/>
    <col min="3596" max="3596" width="10.19921875" style="46" customWidth="1"/>
    <col min="3597" max="3843" width="8.69921875" style="46"/>
    <col min="3844" max="3844" width="4.8984375" style="46" customWidth="1"/>
    <col min="3845" max="3845" width="33" style="46" customWidth="1"/>
    <col min="3846" max="3846" width="9.59765625" style="46" customWidth="1"/>
    <col min="3847" max="3847" width="5.09765625" style="46" customWidth="1"/>
    <col min="3848" max="3848" width="10" style="46" customWidth="1"/>
    <col min="3849" max="3849" width="9.59765625" style="46" customWidth="1"/>
    <col min="3850" max="3850" width="13" style="46" customWidth="1"/>
    <col min="3851" max="3851" width="12.8984375" style="46" customWidth="1"/>
    <col min="3852" max="3852" width="10.19921875" style="46" customWidth="1"/>
    <col min="3853" max="4099" width="8.69921875" style="46"/>
    <col min="4100" max="4100" width="4.8984375" style="46" customWidth="1"/>
    <col min="4101" max="4101" width="33" style="46" customWidth="1"/>
    <col min="4102" max="4102" width="9.59765625" style="46" customWidth="1"/>
    <col min="4103" max="4103" width="5.09765625" style="46" customWidth="1"/>
    <col min="4104" max="4104" width="10" style="46" customWidth="1"/>
    <col min="4105" max="4105" width="9.59765625" style="46" customWidth="1"/>
    <col min="4106" max="4106" width="13" style="46" customWidth="1"/>
    <col min="4107" max="4107" width="12.8984375" style="46" customWidth="1"/>
    <col min="4108" max="4108" width="10.19921875" style="46" customWidth="1"/>
    <col min="4109" max="4355" width="8.69921875" style="46"/>
    <col min="4356" max="4356" width="4.8984375" style="46" customWidth="1"/>
    <col min="4357" max="4357" width="33" style="46" customWidth="1"/>
    <col min="4358" max="4358" width="9.59765625" style="46" customWidth="1"/>
    <col min="4359" max="4359" width="5.09765625" style="46" customWidth="1"/>
    <col min="4360" max="4360" width="10" style="46" customWidth="1"/>
    <col min="4361" max="4361" width="9.59765625" style="46" customWidth="1"/>
    <col min="4362" max="4362" width="13" style="46" customWidth="1"/>
    <col min="4363" max="4363" width="12.8984375" style="46" customWidth="1"/>
    <col min="4364" max="4364" width="10.19921875" style="46" customWidth="1"/>
    <col min="4365" max="4611" width="8.69921875" style="46"/>
    <col min="4612" max="4612" width="4.8984375" style="46" customWidth="1"/>
    <col min="4613" max="4613" width="33" style="46" customWidth="1"/>
    <col min="4614" max="4614" width="9.59765625" style="46" customWidth="1"/>
    <col min="4615" max="4615" width="5.09765625" style="46" customWidth="1"/>
    <col min="4616" max="4616" width="10" style="46" customWidth="1"/>
    <col min="4617" max="4617" width="9.59765625" style="46" customWidth="1"/>
    <col min="4618" max="4618" width="13" style="46" customWidth="1"/>
    <col min="4619" max="4619" width="12.8984375" style="46" customWidth="1"/>
    <col min="4620" max="4620" width="10.19921875" style="46" customWidth="1"/>
    <col min="4621" max="4867" width="8.69921875" style="46"/>
    <col min="4868" max="4868" width="4.8984375" style="46" customWidth="1"/>
    <col min="4869" max="4869" width="33" style="46" customWidth="1"/>
    <col min="4870" max="4870" width="9.59765625" style="46" customWidth="1"/>
    <col min="4871" max="4871" width="5.09765625" style="46" customWidth="1"/>
    <col min="4872" max="4872" width="10" style="46" customWidth="1"/>
    <col min="4873" max="4873" width="9.59765625" style="46" customWidth="1"/>
    <col min="4874" max="4874" width="13" style="46" customWidth="1"/>
    <col min="4875" max="4875" width="12.8984375" style="46" customWidth="1"/>
    <col min="4876" max="4876" width="10.19921875" style="46" customWidth="1"/>
    <col min="4877" max="5123" width="8.69921875" style="46"/>
    <col min="5124" max="5124" width="4.8984375" style="46" customWidth="1"/>
    <col min="5125" max="5125" width="33" style="46" customWidth="1"/>
    <col min="5126" max="5126" width="9.59765625" style="46" customWidth="1"/>
    <col min="5127" max="5127" width="5.09765625" style="46" customWidth="1"/>
    <col min="5128" max="5128" width="10" style="46" customWidth="1"/>
    <col min="5129" max="5129" width="9.59765625" style="46" customWidth="1"/>
    <col min="5130" max="5130" width="13" style="46" customWidth="1"/>
    <col min="5131" max="5131" width="12.8984375" style="46" customWidth="1"/>
    <col min="5132" max="5132" width="10.19921875" style="46" customWidth="1"/>
    <col min="5133" max="5379" width="8.69921875" style="46"/>
    <col min="5380" max="5380" width="4.8984375" style="46" customWidth="1"/>
    <col min="5381" max="5381" width="33" style="46" customWidth="1"/>
    <col min="5382" max="5382" width="9.59765625" style="46" customWidth="1"/>
    <col min="5383" max="5383" width="5.09765625" style="46" customWidth="1"/>
    <col min="5384" max="5384" width="10" style="46" customWidth="1"/>
    <col min="5385" max="5385" width="9.59765625" style="46" customWidth="1"/>
    <col min="5386" max="5386" width="13" style="46" customWidth="1"/>
    <col min="5387" max="5387" width="12.8984375" style="46" customWidth="1"/>
    <col min="5388" max="5388" width="10.19921875" style="46" customWidth="1"/>
    <col min="5389" max="5635" width="8.69921875" style="46"/>
    <col min="5636" max="5636" width="4.8984375" style="46" customWidth="1"/>
    <col min="5637" max="5637" width="33" style="46" customWidth="1"/>
    <col min="5638" max="5638" width="9.59765625" style="46" customWidth="1"/>
    <col min="5639" max="5639" width="5.09765625" style="46" customWidth="1"/>
    <col min="5640" max="5640" width="10" style="46" customWidth="1"/>
    <col min="5641" max="5641" width="9.59765625" style="46" customWidth="1"/>
    <col min="5642" max="5642" width="13" style="46" customWidth="1"/>
    <col min="5643" max="5643" width="12.8984375" style="46" customWidth="1"/>
    <col min="5644" max="5644" width="10.19921875" style="46" customWidth="1"/>
    <col min="5645" max="5891" width="8.69921875" style="46"/>
    <col min="5892" max="5892" width="4.8984375" style="46" customWidth="1"/>
    <col min="5893" max="5893" width="33" style="46" customWidth="1"/>
    <col min="5894" max="5894" width="9.59765625" style="46" customWidth="1"/>
    <col min="5895" max="5895" width="5.09765625" style="46" customWidth="1"/>
    <col min="5896" max="5896" width="10" style="46" customWidth="1"/>
    <col min="5897" max="5897" width="9.59765625" style="46" customWidth="1"/>
    <col min="5898" max="5898" width="13" style="46" customWidth="1"/>
    <col min="5899" max="5899" width="12.8984375" style="46" customWidth="1"/>
    <col min="5900" max="5900" width="10.19921875" style="46" customWidth="1"/>
    <col min="5901" max="6147" width="8.69921875" style="46"/>
    <col min="6148" max="6148" width="4.8984375" style="46" customWidth="1"/>
    <col min="6149" max="6149" width="33" style="46" customWidth="1"/>
    <col min="6150" max="6150" width="9.59765625" style="46" customWidth="1"/>
    <col min="6151" max="6151" width="5.09765625" style="46" customWidth="1"/>
    <col min="6152" max="6152" width="10" style="46" customWidth="1"/>
    <col min="6153" max="6153" width="9.59765625" style="46" customWidth="1"/>
    <col min="6154" max="6154" width="13" style="46" customWidth="1"/>
    <col min="6155" max="6155" width="12.8984375" style="46" customWidth="1"/>
    <col min="6156" max="6156" width="10.19921875" style="46" customWidth="1"/>
    <col min="6157" max="6403" width="8.69921875" style="46"/>
    <col min="6404" max="6404" width="4.8984375" style="46" customWidth="1"/>
    <col min="6405" max="6405" width="33" style="46" customWidth="1"/>
    <col min="6406" max="6406" width="9.59765625" style="46" customWidth="1"/>
    <col min="6407" max="6407" width="5.09765625" style="46" customWidth="1"/>
    <col min="6408" max="6408" width="10" style="46" customWidth="1"/>
    <col min="6409" max="6409" width="9.59765625" style="46" customWidth="1"/>
    <col min="6410" max="6410" width="13" style="46" customWidth="1"/>
    <col min="6411" max="6411" width="12.8984375" style="46" customWidth="1"/>
    <col min="6412" max="6412" width="10.19921875" style="46" customWidth="1"/>
    <col min="6413" max="6659" width="8.69921875" style="46"/>
    <col min="6660" max="6660" width="4.8984375" style="46" customWidth="1"/>
    <col min="6661" max="6661" width="33" style="46" customWidth="1"/>
    <col min="6662" max="6662" width="9.59765625" style="46" customWidth="1"/>
    <col min="6663" max="6663" width="5.09765625" style="46" customWidth="1"/>
    <col min="6664" max="6664" width="10" style="46" customWidth="1"/>
    <col min="6665" max="6665" width="9.59765625" style="46" customWidth="1"/>
    <col min="6666" max="6666" width="13" style="46" customWidth="1"/>
    <col min="6667" max="6667" width="12.8984375" style="46" customWidth="1"/>
    <col min="6668" max="6668" width="10.19921875" style="46" customWidth="1"/>
    <col min="6669" max="6915" width="8.69921875" style="46"/>
    <col min="6916" max="6916" width="4.8984375" style="46" customWidth="1"/>
    <col min="6917" max="6917" width="33" style="46" customWidth="1"/>
    <col min="6918" max="6918" width="9.59765625" style="46" customWidth="1"/>
    <col min="6919" max="6919" width="5.09765625" style="46" customWidth="1"/>
    <col min="6920" max="6920" width="10" style="46" customWidth="1"/>
    <col min="6921" max="6921" width="9.59765625" style="46" customWidth="1"/>
    <col min="6922" max="6922" width="13" style="46" customWidth="1"/>
    <col min="6923" max="6923" width="12.8984375" style="46" customWidth="1"/>
    <col min="6924" max="6924" width="10.19921875" style="46" customWidth="1"/>
    <col min="6925" max="7171" width="8.69921875" style="46"/>
    <col min="7172" max="7172" width="4.8984375" style="46" customWidth="1"/>
    <col min="7173" max="7173" width="33" style="46" customWidth="1"/>
    <col min="7174" max="7174" width="9.59765625" style="46" customWidth="1"/>
    <col min="7175" max="7175" width="5.09765625" style="46" customWidth="1"/>
    <col min="7176" max="7176" width="10" style="46" customWidth="1"/>
    <col min="7177" max="7177" width="9.59765625" style="46" customWidth="1"/>
    <col min="7178" max="7178" width="13" style="46" customWidth="1"/>
    <col min="7179" max="7179" width="12.8984375" style="46" customWidth="1"/>
    <col min="7180" max="7180" width="10.19921875" style="46" customWidth="1"/>
    <col min="7181" max="7427" width="8.69921875" style="46"/>
    <col min="7428" max="7428" width="4.8984375" style="46" customWidth="1"/>
    <col min="7429" max="7429" width="33" style="46" customWidth="1"/>
    <col min="7430" max="7430" width="9.59765625" style="46" customWidth="1"/>
    <col min="7431" max="7431" width="5.09765625" style="46" customWidth="1"/>
    <col min="7432" max="7432" width="10" style="46" customWidth="1"/>
    <col min="7433" max="7433" width="9.59765625" style="46" customWidth="1"/>
    <col min="7434" max="7434" width="13" style="46" customWidth="1"/>
    <col min="7435" max="7435" width="12.8984375" style="46" customWidth="1"/>
    <col min="7436" max="7436" width="10.19921875" style="46" customWidth="1"/>
    <col min="7437" max="7683" width="8.69921875" style="46"/>
    <col min="7684" max="7684" width="4.8984375" style="46" customWidth="1"/>
    <col min="7685" max="7685" width="33" style="46" customWidth="1"/>
    <col min="7686" max="7686" width="9.59765625" style="46" customWidth="1"/>
    <col min="7687" max="7687" width="5.09765625" style="46" customWidth="1"/>
    <col min="7688" max="7688" width="10" style="46" customWidth="1"/>
    <col min="7689" max="7689" width="9.59765625" style="46" customWidth="1"/>
    <col min="7690" max="7690" width="13" style="46" customWidth="1"/>
    <col min="7691" max="7691" width="12.8984375" style="46" customWidth="1"/>
    <col min="7692" max="7692" width="10.19921875" style="46" customWidth="1"/>
    <col min="7693" max="7939" width="8.69921875" style="46"/>
    <col min="7940" max="7940" width="4.8984375" style="46" customWidth="1"/>
    <col min="7941" max="7941" width="33" style="46" customWidth="1"/>
    <col min="7942" max="7942" width="9.59765625" style="46" customWidth="1"/>
    <col min="7943" max="7943" width="5.09765625" style="46" customWidth="1"/>
    <col min="7944" max="7944" width="10" style="46" customWidth="1"/>
    <col min="7945" max="7945" width="9.59765625" style="46" customWidth="1"/>
    <col min="7946" max="7946" width="13" style="46" customWidth="1"/>
    <col min="7947" max="7947" width="12.8984375" style="46" customWidth="1"/>
    <col min="7948" max="7948" width="10.19921875" style="46" customWidth="1"/>
    <col min="7949" max="8195" width="8.69921875" style="46"/>
    <col min="8196" max="8196" width="4.8984375" style="46" customWidth="1"/>
    <col min="8197" max="8197" width="33" style="46" customWidth="1"/>
    <col min="8198" max="8198" width="9.59765625" style="46" customWidth="1"/>
    <col min="8199" max="8199" width="5.09765625" style="46" customWidth="1"/>
    <col min="8200" max="8200" width="10" style="46" customWidth="1"/>
    <col min="8201" max="8201" width="9.59765625" style="46" customWidth="1"/>
    <col min="8202" max="8202" width="13" style="46" customWidth="1"/>
    <col min="8203" max="8203" width="12.8984375" style="46" customWidth="1"/>
    <col min="8204" max="8204" width="10.19921875" style="46" customWidth="1"/>
    <col min="8205" max="8451" width="8.69921875" style="46"/>
    <col min="8452" max="8452" width="4.8984375" style="46" customWidth="1"/>
    <col min="8453" max="8453" width="33" style="46" customWidth="1"/>
    <col min="8454" max="8454" width="9.59765625" style="46" customWidth="1"/>
    <col min="8455" max="8455" width="5.09765625" style="46" customWidth="1"/>
    <col min="8456" max="8456" width="10" style="46" customWidth="1"/>
    <col min="8457" max="8457" width="9.59765625" style="46" customWidth="1"/>
    <col min="8458" max="8458" width="13" style="46" customWidth="1"/>
    <col min="8459" max="8459" width="12.8984375" style="46" customWidth="1"/>
    <col min="8460" max="8460" width="10.19921875" style="46" customWidth="1"/>
    <col min="8461" max="8707" width="8.69921875" style="46"/>
    <col min="8708" max="8708" width="4.8984375" style="46" customWidth="1"/>
    <col min="8709" max="8709" width="33" style="46" customWidth="1"/>
    <col min="8710" max="8710" width="9.59765625" style="46" customWidth="1"/>
    <col min="8711" max="8711" width="5.09765625" style="46" customWidth="1"/>
    <col min="8712" max="8712" width="10" style="46" customWidth="1"/>
    <col min="8713" max="8713" width="9.59765625" style="46" customWidth="1"/>
    <col min="8714" max="8714" width="13" style="46" customWidth="1"/>
    <col min="8715" max="8715" width="12.8984375" style="46" customWidth="1"/>
    <col min="8716" max="8716" width="10.19921875" style="46" customWidth="1"/>
    <col min="8717" max="8963" width="8.69921875" style="46"/>
    <col min="8964" max="8964" width="4.8984375" style="46" customWidth="1"/>
    <col min="8965" max="8965" width="33" style="46" customWidth="1"/>
    <col min="8966" max="8966" width="9.59765625" style="46" customWidth="1"/>
    <col min="8967" max="8967" width="5.09765625" style="46" customWidth="1"/>
    <col min="8968" max="8968" width="10" style="46" customWidth="1"/>
    <col min="8969" max="8969" width="9.59765625" style="46" customWidth="1"/>
    <col min="8970" max="8970" width="13" style="46" customWidth="1"/>
    <col min="8971" max="8971" width="12.8984375" style="46" customWidth="1"/>
    <col min="8972" max="8972" width="10.19921875" style="46" customWidth="1"/>
    <col min="8973" max="9219" width="8.69921875" style="46"/>
    <col min="9220" max="9220" width="4.8984375" style="46" customWidth="1"/>
    <col min="9221" max="9221" width="33" style="46" customWidth="1"/>
    <col min="9222" max="9222" width="9.59765625" style="46" customWidth="1"/>
    <col min="9223" max="9223" width="5.09765625" style="46" customWidth="1"/>
    <col min="9224" max="9224" width="10" style="46" customWidth="1"/>
    <col min="9225" max="9225" width="9.59765625" style="46" customWidth="1"/>
    <col min="9226" max="9226" width="13" style="46" customWidth="1"/>
    <col min="9227" max="9227" width="12.8984375" style="46" customWidth="1"/>
    <col min="9228" max="9228" width="10.19921875" style="46" customWidth="1"/>
    <col min="9229" max="9475" width="8.69921875" style="46"/>
    <col min="9476" max="9476" width="4.8984375" style="46" customWidth="1"/>
    <col min="9477" max="9477" width="33" style="46" customWidth="1"/>
    <col min="9478" max="9478" width="9.59765625" style="46" customWidth="1"/>
    <col min="9479" max="9479" width="5.09765625" style="46" customWidth="1"/>
    <col min="9480" max="9480" width="10" style="46" customWidth="1"/>
    <col min="9481" max="9481" width="9.59765625" style="46" customWidth="1"/>
    <col min="9482" max="9482" width="13" style="46" customWidth="1"/>
    <col min="9483" max="9483" width="12.8984375" style="46" customWidth="1"/>
    <col min="9484" max="9484" width="10.19921875" style="46" customWidth="1"/>
    <col min="9485" max="9731" width="8.69921875" style="46"/>
    <col min="9732" max="9732" width="4.8984375" style="46" customWidth="1"/>
    <col min="9733" max="9733" width="33" style="46" customWidth="1"/>
    <col min="9734" max="9734" width="9.59765625" style="46" customWidth="1"/>
    <col min="9735" max="9735" width="5.09765625" style="46" customWidth="1"/>
    <col min="9736" max="9736" width="10" style="46" customWidth="1"/>
    <col min="9737" max="9737" width="9.59765625" style="46" customWidth="1"/>
    <col min="9738" max="9738" width="13" style="46" customWidth="1"/>
    <col min="9739" max="9739" width="12.8984375" style="46" customWidth="1"/>
    <col min="9740" max="9740" width="10.19921875" style="46" customWidth="1"/>
    <col min="9741" max="9987" width="8.69921875" style="46"/>
    <col min="9988" max="9988" width="4.8984375" style="46" customWidth="1"/>
    <col min="9989" max="9989" width="33" style="46" customWidth="1"/>
    <col min="9990" max="9990" width="9.59765625" style="46" customWidth="1"/>
    <col min="9991" max="9991" width="5.09765625" style="46" customWidth="1"/>
    <col min="9992" max="9992" width="10" style="46" customWidth="1"/>
    <col min="9993" max="9993" width="9.59765625" style="46" customWidth="1"/>
    <col min="9994" max="9994" width="13" style="46" customWidth="1"/>
    <col min="9995" max="9995" width="12.8984375" style="46" customWidth="1"/>
    <col min="9996" max="9996" width="10.19921875" style="46" customWidth="1"/>
    <col min="9997" max="10243" width="8.69921875" style="46"/>
    <col min="10244" max="10244" width="4.8984375" style="46" customWidth="1"/>
    <col min="10245" max="10245" width="33" style="46" customWidth="1"/>
    <col min="10246" max="10246" width="9.59765625" style="46" customWidth="1"/>
    <col min="10247" max="10247" width="5.09765625" style="46" customWidth="1"/>
    <col min="10248" max="10248" width="10" style="46" customWidth="1"/>
    <col min="10249" max="10249" width="9.59765625" style="46" customWidth="1"/>
    <col min="10250" max="10250" width="13" style="46" customWidth="1"/>
    <col min="10251" max="10251" width="12.8984375" style="46" customWidth="1"/>
    <col min="10252" max="10252" width="10.19921875" style="46" customWidth="1"/>
    <col min="10253" max="10499" width="8.69921875" style="46"/>
    <col min="10500" max="10500" width="4.8984375" style="46" customWidth="1"/>
    <col min="10501" max="10501" width="33" style="46" customWidth="1"/>
    <col min="10502" max="10502" width="9.59765625" style="46" customWidth="1"/>
    <col min="10503" max="10503" width="5.09765625" style="46" customWidth="1"/>
    <col min="10504" max="10504" width="10" style="46" customWidth="1"/>
    <col min="10505" max="10505" width="9.59765625" style="46" customWidth="1"/>
    <col min="10506" max="10506" width="13" style="46" customWidth="1"/>
    <col min="10507" max="10507" width="12.8984375" style="46" customWidth="1"/>
    <col min="10508" max="10508" width="10.19921875" style="46" customWidth="1"/>
    <col min="10509" max="10755" width="8.69921875" style="46"/>
    <col min="10756" max="10756" width="4.8984375" style="46" customWidth="1"/>
    <col min="10757" max="10757" width="33" style="46" customWidth="1"/>
    <col min="10758" max="10758" width="9.59765625" style="46" customWidth="1"/>
    <col min="10759" max="10759" width="5.09765625" style="46" customWidth="1"/>
    <col min="10760" max="10760" width="10" style="46" customWidth="1"/>
    <col min="10761" max="10761" width="9.59765625" style="46" customWidth="1"/>
    <col min="10762" max="10762" width="13" style="46" customWidth="1"/>
    <col min="10763" max="10763" width="12.8984375" style="46" customWidth="1"/>
    <col min="10764" max="10764" width="10.19921875" style="46" customWidth="1"/>
    <col min="10765" max="11011" width="8.69921875" style="46"/>
    <col min="11012" max="11012" width="4.8984375" style="46" customWidth="1"/>
    <col min="11013" max="11013" width="33" style="46" customWidth="1"/>
    <col min="11014" max="11014" width="9.59765625" style="46" customWidth="1"/>
    <col min="11015" max="11015" width="5.09765625" style="46" customWidth="1"/>
    <col min="11016" max="11016" width="10" style="46" customWidth="1"/>
    <col min="11017" max="11017" width="9.59765625" style="46" customWidth="1"/>
    <col min="11018" max="11018" width="13" style="46" customWidth="1"/>
    <col min="11019" max="11019" width="12.8984375" style="46" customWidth="1"/>
    <col min="11020" max="11020" width="10.19921875" style="46" customWidth="1"/>
    <col min="11021" max="11267" width="8.69921875" style="46"/>
    <col min="11268" max="11268" width="4.8984375" style="46" customWidth="1"/>
    <col min="11269" max="11269" width="33" style="46" customWidth="1"/>
    <col min="11270" max="11270" width="9.59765625" style="46" customWidth="1"/>
    <col min="11271" max="11271" width="5.09765625" style="46" customWidth="1"/>
    <col min="11272" max="11272" width="10" style="46" customWidth="1"/>
    <col min="11273" max="11273" width="9.59765625" style="46" customWidth="1"/>
    <col min="11274" max="11274" width="13" style="46" customWidth="1"/>
    <col min="11275" max="11275" width="12.8984375" style="46" customWidth="1"/>
    <col min="11276" max="11276" width="10.19921875" style="46" customWidth="1"/>
    <col min="11277" max="11523" width="8.69921875" style="46"/>
    <col min="11524" max="11524" width="4.8984375" style="46" customWidth="1"/>
    <col min="11525" max="11525" width="33" style="46" customWidth="1"/>
    <col min="11526" max="11526" width="9.59765625" style="46" customWidth="1"/>
    <col min="11527" max="11527" width="5.09765625" style="46" customWidth="1"/>
    <col min="11528" max="11528" width="10" style="46" customWidth="1"/>
    <col min="11529" max="11529" width="9.59765625" style="46" customWidth="1"/>
    <col min="11530" max="11530" width="13" style="46" customWidth="1"/>
    <col min="11531" max="11531" width="12.8984375" style="46" customWidth="1"/>
    <col min="11532" max="11532" width="10.19921875" style="46" customWidth="1"/>
    <col min="11533" max="11779" width="8.69921875" style="46"/>
    <col min="11780" max="11780" width="4.8984375" style="46" customWidth="1"/>
    <col min="11781" max="11781" width="33" style="46" customWidth="1"/>
    <col min="11782" max="11782" width="9.59765625" style="46" customWidth="1"/>
    <col min="11783" max="11783" width="5.09765625" style="46" customWidth="1"/>
    <col min="11784" max="11784" width="10" style="46" customWidth="1"/>
    <col min="11785" max="11785" width="9.59765625" style="46" customWidth="1"/>
    <col min="11786" max="11786" width="13" style="46" customWidth="1"/>
    <col min="11787" max="11787" width="12.8984375" style="46" customWidth="1"/>
    <col min="11788" max="11788" width="10.19921875" style="46" customWidth="1"/>
    <col min="11789" max="12035" width="8.69921875" style="46"/>
    <col min="12036" max="12036" width="4.8984375" style="46" customWidth="1"/>
    <col min="12037" max="12037" width="33" style="46" customWidth="1"/>
    <col min="12038" max="12038" width="9.59765625" style="46" customWidth="1"/>
    <col min="12039" max="12039" width="5.09765625" style="46" customWidth="1"/>
    <col min="12040" max="12040" width="10" style="46" customWidth="1"/>
    <col min="12041" max="12041" width="9.59765625" style="46" customWidth="1"/>
    <col min="12042" max="12042" width="13" style="46" customWidth="1"/>
    <col min="12043" max="12043" width="12.8984375" style="46" customWidth="1"/>
    <col min="12044" max="12044" width="10.19921875" style="46" customWidth="1"/>
    <col min="12045" max="12291" width="8.69921875" style="46"/>
    <col min="12292" max="12292" width="4.8984375" style="46" customWidth="1"/>
    <col min="12293" max="12293" width="33" style="46" customWidth="1"/>
    <col min="12294" max="12294" width="9.59765625" style="46" customWidth="1"/>
    <col min="12295" max="12295" width="5.09765625" style="46" customWidth="1"/>
    <col min="12296" max="12296" width="10" style="46" customWidth="1"/>
    <col min="12297" max="12297" width="9.59765625" style="46" customWidth="1"/>
    <col min="12298" max="12298" width="13" style="46" customWidth="1"/>
    <col min="12299" max="12299" width="12.8984375" style="46" customWidth="1"/>
    <col min="12300" max="12300" width="10.19921875" style="46" customWidth="1"/>
    <col min="12301" max="12547" width="8.69921875" style="46"/>
    <col min="12548" max="12548" width="4.8984375" style="46" customWidth="1"/>
    <col min="12549" max="12549" width="33" style="46" customWidth="1"/>
    <col min="12550" max="12550" width="9.59765625" style="46" customWidth="1"/>
    <col min="12551" max="12551" width="5.09765625" style="46" customWidth="1"/>
    <col min="12552" max="12552" width="10" style="46" customWidth="1"/>
    <col min="12553" max="12553" width="9.59765625" style="46" customWidth="1"/>
    <col min="12554" max="12554" width="13" style="46" customWidth="1"/>
    <col min="12555" max="12555" width="12.8984375" style="46" customWidth="1"/>
    <col min="12556" max="12556" width="10.19921875" style="46" customWidth="1"/>
    <col min="12557" max="12803" width="8.69921875" style="46"/>
    <col min="12804" max="12804" width="4.8984375" style="46" customWidth="1"/>
    <col min="12805" max="12805" width="33" style="46" customWidth="1"/>
    <col min="12806" max="12806" width="9.59765625" style="46" customWidth="1"/>
    <col min="12807" max="12807" width="5.09765625" style="46" customWidth="1"/>
    <col min="12808" max="12808" width="10" style="46" customWidth="1"/>
    <col min="12809" max="12809" width="9.59765625" style="46" customWidth="1"/>
    <col min="12810" max="12810" width="13" style="46" customWidth="1"/>
    <col min="12811" max="12811" width="12.8984375" style="46" customWidth="1"/>
    <col min="12812" max="12812" width="10.19921875" style="46" customWidth="1"/>
    <col min="12813" max="13059" width="8.69921875" style="46"/>
    <col min="13060" max="13060" width="4.8984375" style="46" customWidth="1"/>
    <col min="13061" max="13061" width="33" style="46" customWidth="1"/>
    <col min="13062" max="13062" width="9.59765625" style="46" customWidth="1"/>
    <col min="13063" max="13063" width="5.09765625" style="46" customWidth="1"/>
    <col min="13064" max="13064" width="10" style="46" customWidth="1"/>
    <col min="13065" max="13065" width="9.59765625" style="46" customWidth="1"/>
    <col min="13066" max="13066" width="13" style="46" customWidth="1"/>
    <col min="13067" max="13067" width="12.8984375" style="46" customWidth="1"/>
    <col min="13068" max="13068" width="10.19921875" style="46" customWidth="1"/>
    <col min="13069" max="13315" width="8.69921875" style="46"/>
    <col min="13316" max="13316" width="4.8984375" style="46" customWidth="1"/>
    <col min="13317" max="13317" width="33" style="46" customWidth="1"/>
    <col min="13318" max="13318" width="9.59765625" style="46" customWidth="1"/>
    <col min="13319" max="13319" width="5.09765625" style="46" customWidth="1"/>
    <col min="13320" max="13320" width="10" style="46" customWidth="1"/>
    <col min="13321" max="13321" width="9.59765625" style="46" customWidth="1"/>
    <col min="13322" max="13322" width="13" style="46" customWidth="1"/>
    <col min="13323" max="13323" width="12.8984375" style="46" customWidth="1"/>
    <col min="13324" max="13324" width="10.19921875" style="46" customWidth="1"/>
    <col min="13325" max="13571" width="8.69921875" style="46"/>
    <col min="13572" max="13572" width="4.8984375" style="46" customWidth="1"/>
    <col min="13573" max="13573" width="33" style="46" customWidth="1"/>
    <col min="13574" max="13574" width="9.59765625" style="46" customWidth="1"/>
    <col min="13575" max="13575" width="5.09765625" style="46" customWidth="1"/>
    <col min="13576" max="13576" width="10" style="46" customWidth="1"/>
    <col min="13577" max="13577" width="9.59765625" style="46" customWidth="1"/>
    <col min="13578" max="13578" width="13" style="46" customWidth="1"/>
    <col min="13579" max="13579" width="12.8984375" style="46" customWidth="1"/>
    <col min="13580" max="13580" width="10.19921875" style="46" customWidth="1"/>
    <col min="13581" max="13827" width="8.69921875" style="46"/>
    <col min="13828" max="13828" width="4.8984375" style="46" customWidth="1"/>
    <col min="13829" max="13829" width="33" style="46" customWidth="1"/>
    <col min="13830" max="13830" width="9.59765625" style="46" customWidth="1"/>
    <col min="13831" max="13831" width="5.09765625" style="46" customWidth="1"/>
    <col min="13832" max="13832" width="10" style="46" customWidth="1"/>
    <col min="13833" max="13833" width="9.59765625" style="46" customWidth="1"/>
    <col min="13834" max="13834" width="13" style="46" customWidth="1"/>
    <col min="13835" max="13835" width="12.8984375" style="46" customWidth="1"/>
    <col min="13836" max="13836" width="10.19921875" style="46" customWidth="1"/>
    <col min="13837" max="14083" width="8.69921875" style="46"/>
    <col min="14084" max="14084" width="4.8984375" style="46" customWidth="1"/>
    <col min="14085" max="14085" width="33" style="46" customWidth="1"/>
    <col min="14086" max="14086" width="9.59765625" style="46" customWidth="1"/>
    <col min="14087" max="14087" width="5.09765625" style="46" customWidth="1"/>
    <col min="14088" max="14088" width="10" style="46" customWidth="1"/>
    <col min="14089" max="14089" width="9.59765625" style="46" customWidth="1"/>
    <col min="14090" max="14090" width="13" style="46" customWidth="1"/>
    <col min="14091" max="14091" width="12.8984375" style="46" customWidth="1"/>
    <col min="14092" max="14092" width="10.19921875" style="46" customWidth="1"/>
    <col min="14093" max="14339" width="8.69921875" style="46"/>
    <col min="14340" max="14340" width="4.8984375" style="46" customWidth="1"/>
    <col min="14341" max="14341" width="33" style="46" customWidth="1"/>
    <col min="14342" max="14342" width="9.59765625" style="46" customWidth="1"/>
    <col min="14343" max="14343" width="5.09765625" style="46" customWidth="1"/>
    <col min="14344" max="14344" width="10" style="46" customWidth="1"/>
    <col min="14345" max="14345" width="9.59765625" style="46" customWidth="1"/>
    <col min="14346" max="14346" width="13" style="46" customWidth="1"/>
    <col min="14347" max="14347" width="12.8984375" style="46" customWidth="1"/>
    <col min="14348" max="14348" width="10.19921875" style="46" customWidth="1"/>
    <col min="14349" max="14595" width="8.69921875" style="46"/>
    <col min="14596" max="14596" width="4.8984375" style="46" customWidth="1"/>
    <col min="14597" max="14597" width="33" style="46" customWidth="1"/>
    <col min="14598" max="14598" width="9.59765625" style="46" customWidth="1"/>
    <col min="14599" max="14599" width="5.09765625" style="46" customWidth="1"/>
    <col min="14600" max="14600" width="10" style="46" customWidth="1"/>
    <col min="14601" max="14601" width="9.59765625" style="46" customWidth="1"/>
    <col min="14602" max="14602" width="13" style="46" customWidth="1"/>
    <col min="14603" max="14603" width="12.8984375" style="46" customWidth="1"/>
    <col min="14604" max="14604" width="10.19921875" style="46" customWidth="1"/>
    <col min="14605" max="14851" width="8.69921875" style="46"/>
    <col min="14852" max="14852" width="4.8984375" style="46" customWidth="1"/>
    <col min="14853" max="14853" width="33" style="46" customWidth="1"/>
    <col min="14854" max="14854" width="9.59765625" style="46" customWidth="1"/>
    <col min="14855" max="14855" width="5.09765625" style="46" customWidth="1"/>
    <col min="14856" max="14856" width="10" style="46" customWidth="1"/>
    <col min="14857" max="14857" width="9.59765625" style="46" customWidth="1"/>
    <col min="14858" max="14858" width="13" style="46" customWidth="1"/>
    <col min="14859" max="14859" width="12.8984375" style="46" customWidth="1"/>
    <col min="14860" max="14860" width="10.19921875" style="46" customWidth="1"/>
    <col min="14861" max="15107" width="8.69921875" style="46"/>
    <col min="15108" max="15108" width="4.8984375" style="46" customWidth="1"/>
    <col min="15109" max="15109" width="33" style="46" customWidth="1"/>
    <col min="15110" max="15110" width="9.59765625" style="46" customWidth="1"/>
    <col min="15111" max="15111" width="5.09765625" style="46" customWidth="1"/>
    <col min="15112" max="15112" width="10" style="46" customWidth="1"/>
    <col min="15113" max="15113" width="9.59765625" style="46" customWidth="1"/>
    <col min="15114" max="15114" width="13" style="46" customWidth="1"/>
    <col min="15115" max="15115" width="12.8984375" style="46" customWidth="1"/>
    <col min="15116" max="15116" width="10.19921875" style="46" customWidth="1"/>
    <col min="15117" max="15363" width="8.69921875" style="46"/>
    <col min="15364" max="15364" width="4.8984375" style="46" customWidth="1"/>
    <col min="15365" max="15365" width="33" style="46" customWidth="1"/>
    <col min="15366" max="15366" width="9.59765625" style="46" customWidth="1"/>
    <col min="15367" max="15367" width="5.09765625" style="46" customWidth="1"/>
    <col min="15368" max="15368" width="10" style="46" customWidth="1"/>
    <col min="15369" max="15369" width="9.59765625" style="46" customWidth="1"/>
    <col min="15370" max="15370" width="13" style="46" customWidth="1"/>
    <col min="15371" max="15371" width="12.8984375" style="46" customWidth="1"/>
    <col min="15372" max="15372" width="10.19921875" style="46" customWidth="1"/>
    <col min="15373" max="15619" width="8.69921875" style="46"/>
    <col min="15620" max="15620" width="4.8984375" style="46" customWidth="1"/>
    <col min="15621" max="15621" width="33" style="46" customWidth="1"/>
    <col min="15622" max="15622" width="9.59765625" style="46" customWidth="1"/>
    <col min="15623" max="15623" width="5.09765625" style="46" customWidth="1"/>
    <col min="15624" max="15624" width="10" style="46" customWidth="1"/>
    <col min="15625" max="15625" width="9.59765625" style="46" customWidth="1"/>
    <col min="15626" max="15626" width="13" style="46" customWidth="1"/>
    <col min="15627" max="15627" width="12.8984375" style="46" customWidth="1"/>
    <col min="15628" max="15628" width="10.19921875" style="46" customWidth="1"/>
    <col min="15629" max="15875" width="8.69921875" style="46"/>
    <col min="15876" max="15876" width="4.8984375" style="46" customWidth="1"/>
    <col min="15877" max="15877" width="33" style="46" customWidth="1"/>
    <col min="15878" max="15878" width="9.59765625" style="46" customWidth="1"/>
    <col min="15879" max="15879" width="5.09765625" style="46" customWidth="1"/>
    <col min="15880" max="15880" width="10" style="46" customWidth="1"/>
    <col min="15881" max="15881" width="9.59765625" style="46" customWidth="1"/>
    <col min="15882" max="15882" width="13" style="46" customWidth="1"/>
    <col min="15883" max="15883" width="12.8984375" style="46" customWidth="1"/>
    <col min="15884" max="15884" width="10.19921875" style="46" customWidth="1"/>
    <col min="15885" max="16131" width="8.69921875" style="46"/>
    <col min="16132" max="16132" width="4.8984375" style="46" customWidth="1"/>
    <col min="16133" max="16133" width="33" style="46" customWidth="1"/>
    <col min="16134" max="16134" width="9.59765625" style="46" customWidth="1"/>
    <col min="16135" max="16135" width="5.09765625" style="46" customWidth="1"/>
    <col min="16136" max="16136" width="10" style="46" customWidth="1"/>
    <col min="16137" max="16137" width="9.59765625" style="46" customWidth="1"/>
    <col min="16138" max="16138" width="13" style="46" customWidth="1"/>
    <col min="16139" max="16139" width="12.8984375" style="46" customWidth="1"/>
    <col min="16140" max="16140" width="10.19921875" style="46" customWidth="1"/>
    <col min="16141" max="16384" width="8.69921875" style="46"/>
  </cols>
  <sheetData>
    <row r="1" spans="1:18" x14ac:dyDescent="0.25">
      <c r="A1" s="45"/>
      <c r="I1" s="47"/>
    </row>
    <row r="2" spans="1:18" s="52" customFormat="1" x14ac:dyDescent="0.25">
      <c r="A2" s="49" t="s">
        <v>291</v>
      </c>
      <c r="B2" s="50" t="s">
        <v>124</v>
      </c>
      <c r="C2" s="51"/>
      <c r="D2" s="51"/>
      <c r="E2" s="51"/>
      <c r="F2" s="51"/>
      <c r="G2" s="51"/>
      <c r="H2" s="51"/>
      <c r="I2" s="51"/>
      <c r="J2" s="51"/>
      <c r="K2" s="51"/>
      <c r="L2" s="51"/>
      <c r="M2" s="51"/>
      <c r="N2" s="51"/>
      <c r="O2" s="51"/>
      <c r="P2" s="51"/>
      <c r="Q2" s="51"/>
    </row>
    <row r="3" spans="1:18" s="52" customFormat="1" x14ac:dyDescent="0.25">
      <c r="A3" s="51"/>
      <c r="B3" s="50"/>
      <c r="C3" s="51"/>
      <c r="D3" s="51"/>
      <c r="E3" s="51"/>
      <c r="F3" s="51"/>
      <c r="G3" s="51"/>
      <c r="H3" s="51"/>
      <c r="I3" s="51"/>
      <c r="J3" s="51"/>
      <c r="K3" s="51"/>
      <c r="L3" s="51"/>
      <c r="M3" s="51"/>
      <c r="N3" s="51"/>
      <c r="O3" s="51"/>
      <c r="P3" s="51"/>
      <c r="Q3" s="51"/>
    </row>
    <row r="4" spans="1:18" x14ac:dyDescent="0.25">
      <c r="A4" s="45" t="s">
        <v>70</v>
      </c>
      <c r="H4" s="53" t="s">
        <v>69</v>
      </c>
      <c r="I4" s="54">
        <f>100-I5</f>
        <v>100</v>
      </c>
    </row>
    <row r="5" spans="1:18" x14ac:dyDescent="0.25">
      <c r="A5" s="55"/>
      <c r="B5" s="7" t="s">
        <v>72</v>
      </c>
      <c r="H5" s="53" t="s">
        <v>71</v>
      </c>
      <c r="I5" s="8"/>
    </row>
    <row r="6" spans="1:18" x14ac:dyDescent="0.25">
      <c r="A6" s="201" t="s">
        <v>73</v>
      </c>
      <c r="B6" s="199"/>
    </row>
    <row r="7" spans="1:18" x14ac:dyDescent="0.25">
      <c r="A7" s="198"/>
      <c r="B7" s="200" t="s">
        <v>239</v>
      </c>
      <c r="K7" s="56"/>
      <c r="L7" s="56"/>
      <c r="M7" s="56"/>
    </row>
    <row r="8" spans="1:18" x14ac:dyDescent="0.25">
      <c r="A8" s="57"/>
      <c r="F8" s="47"/>
      <c r="G8" s="47"/>
      <c r="H8" s="47"/>
      <c r="I8" s="47"/>
    </row>
    <row r="9" spans="1:18" ht="92.25" customHeight="1" x14ac:dyDescent="0.25">
      <c r="A9" s="58" t="s">
        <v>74</v>
      </c>
      <c r="B9" s="58" t="s">
        <v>75</v>
      </c>
      <c r="C9" s="58" t="s">
        <v>76</v>
      </c>
      <c r="D9" s="58" t="s">
        <v>77</v>
      </c>
      <c r="E9" s="58" t="s">
        <v>78</v>
      </c>
      <c r="F9" s="58" t="s">
        <v>79</v>
      </c>
      <c r="G9" s="58" t="s">
        <v>80</v>
      </c>
      <c r="H9" s="58" t="s">
        <v>81</v>
      </c>
      <c r="I9" s="58" t="s">
        <v>82</v>
      </c>
      <c r="J9" s="59" t="s">
        <v>229</v>
      </c>
      <c r="K9" s="59" t="s">
        <v>237</v>
      </c>
      <c r="L9" s="464" t="s">
        <v>559</v>
      </c>
      <c r="M9" s="465"/>
      <c r="N9" s="59" t="s">
        <v>238</v>
      </c>
    </row>
    <row r="10" spans="1:18" s="14" customFormat="1" ht="60.6" customHeight="1" x14ac:dyDescent="0.25">
      <c r="A10" s="9" t="s">
        <v>234</v>
      </c>
      <c r="B10" s="10" t="s">
        <v>548</v>
      </c>
      <c r="C10" s="11">
        <f>SUM(C11:C23)</f>
        <v>100</v>
      </c>
      <c r="D10" s="12"/>
      <c r="E10" s="11">
        <f>SUM(E11:E23)</f>
        <v>0</v>
      </c>
      <c r="F10" s="11">
        <f>SUM(F11:F23)</f>
        <v>100</v>
      </c>
      <c r="G10" s="11">
        <f>SUM(G11:G23)</f>
        <v>0</v>
      </c>
      <c r="H10" s="11">
        <f>SUM(H11:H23)</f>
        <v>100</v>
      </c>
      <c r="I10" s="11">
        <f>SUM(I11:I23)</f>
        <v>0</v>
      </c>
      <c r="J10" s="243"/>
      <c r="K10" s="13"/>
      <c r="L10" s="245" t="s">
        <v>560</v>
      </c>
      <c r="M10" s="115" t="s">
        <v>561</v>
      </c>
      <c r="N10" s="12"/>
    </row>
    <row r="11" spans="1:18" ht="30" customHeight="1" x14ac:dyDescent="0.25">
      <c r="A11" s="60" t="s">
        <v>319</v>
      </c>
      <c r="B11" s="228"/>
      <c r="C11" s="233">
        <f t="shared" ref="C11:C23" si="0">ROUND(F11/(1+D11/100), 2)</f>
        <v>100</v>
      </c>
      <c r="D11" s="237"/>
      <c r="E11" s="233">
        <f t="shared" ref="E11:E23" si="1">F11-C11</f>
        <v>0</v>
      </c>
      <c r="F11" s="238">
        <v>100</v>
      </c>
      <c r="G11" s="239"/>
      <c r="H11" s="233">
        <f>IF(Sąrašai!pvm_tipas=2,$C11,$F11)</f>
        <v>100</v>
      </c>
      <c r="I11" s="233">
        <f>ROUND(H11*I$5/100,2)</f>
        <v>0</v>
      </c>
      <c r="J11" s="228"/>
      <c r="K11" s="15"/>
      <c r="L11" s="279"/>
      <c r="M11" s="280"/>
      <c r="N11" s="228"/>
      <c r="O11" s="142"/>
    </row>
    <row r="12" spans="1:18" ht="30" customHeight="1" x14ac:dyDescent="0.25">
      <c r="A12" s="60" t="s">
        <v>320</v>
      </c>
      <c r="B12" s="228"/>
      <c r="C12" s="233">
        <f t="shared" si="0"/>
        <v>0</v>
      </c>
      <c r="D12" s="237"/>
      <c r="E12" s="233">
        <f t="shared" si="1"/>
        <v>0</v>
      </c>
      <c r="F12" s="238"/>
      <c r="G12" s="239"/>
      <c r="H12" s="233">
        <f>IF(Sąrašai!pvm_tipas=2,$C12,$F12)</f>
        <v>0</v>
      </c>
      <c r="I12" s="233">
        <f>ROUND(H12*I$5/100,2)</f>
        <v>0</v>
      </c>
      <c r="J12" s="228"/>
      <c r="K12" s="15"/>
      <c r="L12" s="281"/>
      <c r="M12" s="282"/>
      <c r="N12" s="228"/>
      <c r="O12" s="195"/>
      <c r="P12" s="196"/>
      <c r="Q12" s="196"/>
      <c r="R12" s="196"/>
    </row>
    <row r="13" spans="1:18" ht="30" customHeight="1" x14ac:dyDescent="0.25">
      <c r="A13" s="60" t="s">
        <v>321</v>
      </c>
      <c r="B13" s="228"/>
      <c r="C13" s="233">
        <f t="shared" si="0"/>
        <v>0</v>
      </c>
      <c r="D13" s="237"/>
      <c r="E13" s="233">
        <f t="shared" si="1"/>
        <v>0</v>
      </c>
      <c r="F13" s="238"/>
      <c r="G13" s="239"/>
      <c r="H13" s="233">
        <f>IF(Sąrašai!pvm_tipas=2,$C13,$F13)</f>
        <v>0</v>
      </c>
      <c r="I13" s="233">
        <f t="shared" ref="I13:I23" si="2">ROUND(H13*I$5/100,2)</f>
        <v>0</v>
      </c>
      <c r="J13" s="228"/>
      <c r="K13" s="15"/>
      <c r="L13" s="281"/>
      <c r="M13" s="282"/>
      <c r="N13" s="228"/>
      <c r="O13" s="197"/>
      <c r="P13" s="196"/>
      <c r="Q13" s="196"/>
      <c r="R13" s="196"/>
    </row>
    <row r="14" spans="1:18" ht="30" customHeight="1" x14ac:dyDescent="0.25">
      <c r="A14" s="60" t="s">
        <v>322</v>
      </c>
      <c r="B14" s="228"/>
      <c r="C14" s="233">
        <f t="shared" si="0"/>
        <v>0</v>
      </c>
      <c r="D14" s="237"/>
      <c r="E14" s="233">
        <f t="shared" si="1"/>
        <v>0</v>
      </c>
      <c r="F14" s="238"/>
      <c r="G14" s="239"/>
      <c r="H14" s="233">
        <f>IF(Sąrašai!pvm_tipas=2,$C14,$F14)</f>
        <v>0</v>
      </c>
      <c r="I14" s="233">
        <f t="shared" si="2"/>
        <v>0</v>
      </c>
      <c r="J14" s="228"/>
      <c r="K14" s="15"/>
      <c r="L14" s="281"/>
      <c r="M14" s="282"/>
      <c r="N14" s="228"/>
      <c r="O14" s="197"/>
      <c r="P14" s="196"/>
      <c r="Q14" s="196"/>
      <c r="R14" s="196"/>
    </row>
    <row r="15" spans="1:18" ht="30" customHeight="1" x14ac:dyDescent="0.25">
      <c r="A15" s="60" t="s">
        <v>323</v>
      </c>
      <c r="B15" s="228"/>
      <c r="C15" s="233">
        <f t="shared" si="0"/>
        <v>0</v>
      </c>
      <c r="D15" s="237"/>
      <c r="E15" s="233">
        <f t="shared" si="1"/>
        <v>0</v>
      </c>
      <c r="F15" s="238"/>
      <c r="G15" s="239"/>
      <c r="H15" s="233">
        <f>IF(Sąrašai!pvm_tipas=2,$C15,$F15)</f>
        <v>0</v>
      </c>
      <c r="I15" s="233">
        <f t="shared" si="2"/>
        <v>0</v>
      </c>
      <c r="J15" s="228"/>
      <c r="K15" s="15"/>
      <c r="L15" s="281"/>
      <c r="M15" s="282"/>
      <c r="N15" s="228"/>
      <c r="O15" s="197"/>
      <c r="P15" s="196"/>
      <c r="Q15" s="196"/>
      <c r="R15" s="196"/>
    </row>
    <row r="16" spans="1:18" ht="30" customHeight="1" x14ac:dyDescent="0.25">
      <c r="A16" s="60" t="s">
        <v>324</v>
      </c>
      <c r="B16" s="228"/>
      <c r="C16" s="233">
        <f t="shared" si="0"/>
        <v>0</v>
      </c>
      <c r="D16" s="237"/>
      <c r="E16" s="233">
        <f t="shared" si="1"/>
        <v>0</v>
      </c>
      <c r="F16" s="238"/>
      <c r="G16" s="239"/>
      <c r="H16" s="233">
        <f>IF(Sąrašai!pvm_tipas=2,$C16,$F16)</f>
        <v>0</v>
      </c>
      <c r="I16" s="233">
        <f t="shared" si="2"/>
        <v>0</v>
      </c>
      <c r="J16" s="228"/>
      <c r="K16" s="15"/>
      <c r="L16" s="281"/>
      <c r="M16" s="282"/>
      <c r="N16" s="228"/>
      <c r="O16" s="197"/>
      <c r="P16" s="196"/>
      <c r="Q16" s="196"/>
      <c r="R16" s="196"/>
    </row>
    <row r="17" spans="1:14" ht="30" customHeight="1" x14ac:dyDescent="0.25">
      <c r="A17" s="60" t="s">
        <v>325</v>
      </c>
      <c r="B17" s="228"/>
      <c r="C17" s="233">
        <f t="shared" si="0"/>
        <v>0</v>
      </c>
      <c r="D17" s="237"/>
      <c r="E17" s="233">
        <f t="shared" si="1"/>
        <v>0</v>
      </c>
      <c r="F17" s="238"/>
      <c r="G17" s="239"/>
      <c r="H17" s="233">
        <f>IF(Sąrašai!pvm_tipas=2,$C17,$F17)</f>
        <v>0</v>
      </c>
      <c r="I17" s="233">
        <f t="shared" si="2"/>
        <v>0</v>
      </c>
      <c r="J17" s="228"/>
      <c r="K17" s="15"/>
      <c r="L17" s="281"/>
      <c r="M17" s="282"/>
      <c r="N17" s="228"/>
    </row>
    <row r="18" spans="1:14" ht="30" customHeight="1" x14ac:dyDescent="0.25">
      <c r="A18" s="60" t="s">
        <v>326</v>
      </c>
      <c r="B18" s="228"/>
      <c r="C18" s="233">
        <f t="shared" si="0"/>
        <v>0</v>
      </c>
      <c r="D18" s="237"/>
      <c r="E18" s="233">
        <f t="shared" si="1"/>
        <v>0</v>
      </c>
      <c r="F18" s="238"/>
      <c r="G18" s="239"/>
      <c r="H18" s="233">
        <f>IF(Sąrašai!pvm_tipas=2,$C18,$F18)</f>
        <v>0</v>
      </c>
      <c r="I18" s="233">
        <f t="shared" si="2"/>
        <v>0</v>
      </c>
      <c r="J18" s="228"/>
      <c r="K18" s="15"/>
      <c r="L18" s="281"/>
      <c r="M18" s="282"/>
      <c r="N18" s="228"/>
    </row>
    <row r="19" spans="1:14" ht="30" customHeight="1" x14ac:dyDescent="0.25">
      <c r="A19" s="60" t="s">
        <v>327</v>
      </c>
      <c r="B19" s="228"/>
      <c r="C19" s="233">
        <f t="shared" si="0"/>
        <v>0</v>
      </c>
      <c r="D19" s="237"/>
      <c r="E19" s="233">
        <f t="shared" si="1"/>
        <v>0</v>
      </c>
      <c r="F19" s="238"/>
      <c r="G19" s="239"/>
      <c r="H19" s="233">
        <f>IF(Sąrašai!pvm_tipas=2,$C19,$F19)</f>
        <v>0</v>
      </c>
      <c r="I19" s="233">
        <f t="shared" si="2"/>
        <v>0</v>
      </c>
      <c r="J19" s="228"/>
      <c r="K19" s="15"/>
      <c r="L19" s="281"/>
      <c r="M19" s="282"/>
      <c r="N19" s="228"/>
    </row>
    <row r="20" spans="1:14" ht="30" customHeight="1" x14ac:dyDescent="0.25">
      <c r="A20" s="60" t="s">
        <v>328</v>
      </c>
      <c r="B20" s="228"/>
      <c r="C20" s="233">
        <f t="shared" si="0"/>
        <v>0</v>
      </c>
      <c r="D20" s="237"/>
      <c r="E20" s="233">
        <f t="shared" si="1"/>
        <v>0</v>
      </c>
      <c r="F20" s="238"/>
      <c r="G20" s="239"/>
      <c r="H20" s="233">
        <f>IF(Sąrašai!pvm_tipas=2,$C20,$F20)</f>
        <v>0</v>
      </c>
      <c r="I20" s="233">
        <f t="shared" si="2"/>
        <v>0</v>
      </c>
      <c r="J20" s="228"/>
      <c r="K20" s="15"/>
      <c r="L20" s="281"/>
      <c r="M20" s="282"/>
      <c r="N20" s="228"/>
    </row>
    <row r="21" spans="1:14" ht="30" customHeight="1" x14ac:dyDescent="0.25">
      <c r="A21" s="60" t="s">
        <v>545</v>
      </c>
      <c r="B21" s="228"/>
      <c r="C21" s="233">
        <f t="shared" si="0"/>
        <v>0</v>
      </c>
      <c r="D21" s="237"/>
      <c r="E21" s="233">
        <f t="shared" si="1"/>
        <v>0</v>
      </c>
      <c r="F21" s="238"/>
      <c r="G21" s="239"/>
      <c r="H21" s="233">
        <f>IF(Sąrašai!pvm_tipas=2,$C21,$F21)</f>
        <v>0</v>
      </c>
      <c r="I21" s="233">
        <f t="shared" si="2"/>
        <v>0</v>
      </c>
      <c r="J21" s="228"/>
      <c r="K21" s="15"/>
      <c r="L21" s="281"/>
      <c r="M21" s="282"/>
      <c r="N21" s="228"/>
    </row>
    <row r="22" spans="1:14" ht="30" customHeight="1" x14ac:dyDescent="0.25">
      <c r="A22" s="60" t="s">
        <v>546</v>
      </c>
      <c r="B22" s="228"/>
      <c r="C22" s="233">
        <f t="shared" si="0"/>
        <v>0</v>
      </c>
      <c r="D22" s="237"/>
      <c r="E22" s="233">
        <f t="shared" si="1"/>
        <v>0</v>
      </c>
      <c r="F22" s="238"/>
      <c r="G22" s="239"/>
      <c r="H22" s="233">
        <f>IF(Sąrašai!pvm_tipas=2,$C22,$F22)</f>
        <v>0</v>
      </c>
      <c r="I22" s="233">
        <f t="shared" si="2"/>
        <v>0</v>
      </c>
      <c r="J22" s="228"/>
      <c r="K22" s="15"/>
      <c r="L22" s="281"/>
      <c r="M22" s="282"/>
      <c r="N22" s="228"/>
    </row>
    <row r="23" spans="1:14" ht="30" customHeight="1" x14ac:dyDescent="0.25">
      <c r="A23" s="60" t="s">
        <v>547</v>
      </c>
      <c r="B23" s="228"/>
      <c r="C23" s="233">
        <f t="shared" si="0"/>
        <v>0</v>
      </c>
      <c r="D23" s="237"/>
      <c r="E23" s="233">
        <f t="shared" si="1"/>
        <v>0</v>
      </c>
      <c r="F23" s="238"/>
      <c r="G23" s="239"/>
      <c r="H23" s="233">
        <f>IF(Sąrašai!pvm_tipas=2,$C23,$F23)</f>
        <v>0</v>
      </c>
      <c r="I23" s="233">
        <f t="shared" si="2"/>
        <v>0</v>
      </c>
      <c r="J23" s="228"/>
      <c r="K23" s="15"/>
      <c r="L23" s="281"/>
      <c r="M23" s="282"/>
      <c r="N23" s="228"/>
    </row>
    <row r="24" spans="1:14" s="63" customFormat="1" ht="30" customHeight="1" x14ac:dyDescent="0.25">
      <c r="A24" s="61" t="s">
        <v>235</v>
      </c>
      <c r="B24" s="229" t="s">
        <v>549</v>
      </c>
      <c r="C24" s="234">
        <f>SUM(C25:C34)</f>
        <v>0</v>
      </c>
      <c r="D24" s="236"/>
      <c r="E24" s="234">
        <f>SUM(E25:E34)</f>
        <v>0</v>
      </c>
      <c r="F24" s="234">
        <f>SUM(F25:F34)</f>
        <v>0</v>
      </c>
      <c r="G24" s="234">
        <f>SUM(G25:G34)</f>
        <v>0</v>
      </c>
      <c r="H24" s="234">
        <f t="shared" ref="H24:I24" si="3">SUM(H25:H34)</f>
        <v>0</v>
      </c>
      <c r="I24" s="234">
        <f t="shared" si="3"/>
        <v>0</v>
      </c>
      <c r="J24" s="244"/>
      <c r="K24" s="62"/>
      <c r="L24" s="283"/>
      <c r="M24" s="284"/>
      <c r="N24" s="244"/>
    </row>
    <row r="25" spans="1:14" ht="30" customHeight="1" x14ac:dyDescent="0.25">
      <c r="A25" s="60" t="s">
        <v>329</v>
      </c>
      <c r="B25" s="228"/>
      <c r="C25" s="233">
        <f t="shared" ref="C25:C45" si="4">ROUND(F25/(1+D25/100), 2)</f>
        <v>0</v>
      </c>
      <c r="D25" s="237"/>
      <c r="E25" s="233">
        <f t="shared" ref="E25:E45" si="5">F25-C25</f>
        <v>0</v>
      </c>
      <c r="F25" s="238"/>
      <c r="G25" s="238"/>
      <c r="H25" s="233">
        <f>IF(Sąrašai!pvm_tipas=2,$C25,$F25)</f>
        <v>0</v>
      </c>
      <c r="I25" s="233">
        <f>ROUND(H25*I$5/100,2)</f>
        <v>0</v>
      </c>
      <c r="J25" s="228"/>
      <c r="K25" s="15"/>
      <c r="L25" s="281"/>
      <c r="M25" s="282"/>
      <c r="N25" s="228"/>
    </row>
    <row r="26" spans="1:14" ht="30" customHeight="1" x14ac:dyDescent="0.25">
      <c r="A26" s="60" t="s">
        <v>330</v>
      </c>
      <c r="B26" s="228"/>
      <c r="C26" s="233">
        <f t="shared" si="4"/>
        <v>0</v>
      </c>
      <c r="D26" s="237"/>
      <c r="E26" s="233">
        <f t="shared" si="5"/>
        <v>0</v>
      </c>
      <c r="F26" s="238"/>
      <c r="G26" s="238"/>
      <c r="H26" s="233">
        <f>IF(Sąrašai!pvm_tipas=2,$C26,$F26)</f>
        <v>0</v>
      </c>
      <c r="I26" s="233">
        <f t="shared" ref="I26:I34" si="6">ROUND(H26*I$5/100,2)</f>
        <v>0</v>
      </c>
      <c r="J26" s="228"/>
      <c r="K26" s="15"/>
      <c r="L26" s="281"/>
      <c r="M26" s="282"/>
      <c r="N26" s="228"/>
    </row>
    <row r="27" spans="1:14" ht="30" customHeight="1" x14ac:dyDescent="0.25">
      <c r="A27" s="60" t="s">
        <v>331</v>
      </c>
      <c r="B27" s="228"/>
      <c r="C27" s="233">
        <f t="shared" si="4"/>
        <v>0</v>
      </c>
      <c r="D27" s="237"/>
      <c r="E27" s="233">
        <f t="shared" si="5"/>
        <v>0</v>
      </c>
      <c r="F27" s="238"/>
      <c r="G27" s="238"/>
      <c r="H27" s="233">
        <f>IF(Sąrašai!pvm_tipas=2,$C27,$F27)</f>
        <v>0</v>
      </c>
      <c r="I27" s="233">
        <f t="shared" si="6"/>
        <v>0</v>
      </c>
      <c r="J27" s="228"/>
      <c r="K27" s="15"/>
      <c r="L27" s="281"/>
      <c r="M27" s="282"/>
      <c r="N27" s="228"/>
    </row>
    <row r="28" spans="1:14" ht="30" customHeight="1" x14ac:dyDescent="0.25">
      <c r="A28" s="60" t="s">
        <v>332</v>
      </c>
      <c r="B28" s="228"/>
      <c r="C28" s="233">
        <f t="shared" si="4"/>
        <v>0</v>
      </c>
      <c r="D28" s="237"/>
      <c r="E28" s="233">
        <f t="shared" si="5"/>
        <v>0</v>
      </c>
      <c r="F28" s="238"/>
      <c r="G28" s="238"/>
      <c r="H28" s="233">
        <f>IF(Sąrašai!pvm_tipas=2,$C28,$F28)</f>
        <v>0</v>
      </c>
      <c r="I28" s="233">
        <f t="shared" si="6"/>
        <v>0</v>
      </c>
      <c r="J28" s="228"/>
      <c r="K28" s="15"/>
      <c r="L28" s="281"/>
      <c r="M28" s="282"/>
      <c r="N28" s="228"/>
    </row>
    <row r="29" spans="1:14" ht="30" customHeight="1" x14ac:dyDescent="0.25">
      <c r="A29" s="60" t="s">
        <v>333</v>
      </c>
      <c r="B29" s="228"/>
      <c r="C29" s="233">
        <f t="shared" si="4"/>
        <v>0</v>
      </c>
      <c r="D29" s="237"/>
      <c r="E29" s="233">
        <f t="shared" si="5"/>
        <v>0</v>
      </c>
      <c r="F29" s="238"/>
      <c r="G29" s="238"/>
      <c r="H29" s="233">
        <f>IF(Sąrašai!pvm_tipas=2,$C29,$F29)</f>
        <v>0</v>
      </c>
      <c r="I29" s="233">
        <f t="shared" si="6"/>
        <v>0</v>
      </c>
      <c r="J29" s="228"/>
      <c r="K29" s="15"/>
      <c r="L29" s="281"/>
      <c r="M29" s="282"/>
      <c r="N29" s="228"/>
    </row>
    <row r="30" spans="1:14" ht="30" customHeight="1" x14ac:dyDescent="0.25">
      <c r="A30" s="60" t="s">
        <v>334</v>
      </c>
      <c r="B30" s="228"/>
      <c r="C30" s="233">
        <f t="shared" si="4"/>
        <v>0</v>
      </c>
      <c r="D30" s="237"/>
      <c r="E30" s="233">
        <f t="shared" si="5"/>
        <v>0</v>
      </c>
      <c r="F30" s="238"/>
      <c r="G30" s="238"/>
      <c r="H30" s="233">
        <f>IF(Sąrašai!pvm_tipas=2,$C30,$F30)</f>
        <v>0</v>
      </c>
      <c r="I30" s="233">
        <f t="shared" si="6"/>
        <v>0</v>
      </c>
      <c r="J30" s="228"/>
      <c r="K30" s="15"/>
      <c r="L30" s="281"/>
      <c r="M30" s="282"/>
      <c r="N30" s="228"/>
    </row>
    <row r="31" spans="1:14" ht="30" customHeight="1" x14ac:dyDescent="0.25">
      <c r="A31" s="60" t="s">
        <v>335</v>
      </c>
      <c r="B31" s="228"/>
      <c r="C31" s="233">
        <f t="shared" si="4"/>
        <v>0</v>
      </c>
      <c r="D31" s="237"/>
      <c r="E31" s="233">
        <f t="shared" si="5"/>
        <v>0</v>
      </c>
      <c r="F31" s="238"/>
      <c r="G31" s="238"/>
      <c r="H31" s="233">
        <f>IF(Sąrašai!pvm_tipas=2,$C31,$F31)</f>
        <v>0</v>
      </c>
      <c r="I31" s="233">
        <f t="shared" si="6"/>
        <v>0</v>
      </c>
      <c r="J31" s="228"/>
      <c r="K31" s="15"/>
      <c r="L31" s="281"/>
      <c r="M31" s="282"/>
      <c r="N31" s="228"/>
    </row>
    <row r="32" spans="1:14" ht="30" customHeight="1" x14ac:dyDescent="0.25">
      <c r="A32" s="60" t="s">
        <v>336</v>
      </c>
      <c r="B32" s="228"/>
      <c r="C32" s="233">
        <f t="shared" si="4"/>
        <v>0</v>
      </c>
      <c r="D32" s="237"/>
      <c r="E32" s="233">
        <f t="shared" si="5"/>
        <v>0</v>
      </c>
      <c r="F32" s="238"/>
      <c r="G32" s="238"/>
      <c r="H32" s="233">
        <f>IF(Sąrašai!pvm_tipas=2,$C32,$F32)</f>
        <v>0</v>
      </c>
      <c r="I32" s="233">
        <f t="shared" si="6"/>
        <v>0</v>
      </c>
      <c r="J32" s="228"/>
      <c r="K32" s="15"/>
      <c r="L32" s="281"/>
      <c r="M32" s="282"/>
      <c r="N32" s="228"/>
    </row>
    <row r="33" spans="1:14" ht="30" customHeight="1" x14ac:dyDescent="0.25">
      <c r="A33" s="60" t="s">
        <v>337</v>
      </c>
      <c r="B33" s="228"/>
      <c r="C33" s="233">
        <f t="shared" si="4"/>
        <v>0</v>
      </c>
      <c r="D33" s="237"/>
      <c r="E33" s="233">
        <f t="shared" si="5"/>
        <v>0</v>
      </c>
      <c r="F33" s="238"/>
      <c r="G33" s="238"/>
      <c r="H33" s="233">
        <f>IF(Sąrašai!pvm_tipas=2,$C33,$F33)</f>
        <v>0</v>
      </c>
      <c r="I33" s="233">
        <f t="shared" si="6"/>
        <v>0</v>
      </c>
      <c r="J33" s="228"/>
      <c r="K33" s="15"/>
      <c r="L33" s="281"/>
      <c r="M33" s="282"/>
      <c r="N33" s="228"/>
    </row>
    <row r="34" spans="1:14" ht="30" customHeight="1" x14ac:dyDescent="0.25">
      <c r="A34" s="60" t="s">
        <v>338</v>
      </c>
      <c r="B34" s="228"/>
      <c r="C34" s="233">
        <f t="shared" si="4"/>
        <v>0</v>
      </c>
      <c r="D34" s="237"/>
      <c r="E34" s="233">
        <f t="shared" si="5"/>
        <v>0</v>
      </c>
      <c r="F34" s="238"/>
      <c r="G34" s="238"/>
      <c r="H34" s="233">
        <f>IF(Sąrašai!pvm_tipas=2,$C34,$F34)</f>
        <v>0</v>
      </c>
      <c r="I34" s="233">
        <f t="shared" si="6"/>
        <v>0</v>
      </c>
      <c r="J34" s="228"/>
      <c r="K34" s="15"/>
      <c r="L34" s="281"/>
      <c r="M34" s="282"/>
      <c r="N34" s="228"/>
    </row>
    <row r="35" spans="1:14" s="63" customFormat="1" ht="30" customHeight="1" x14ac:dyDescent="0.25">
      <c r="A35" s="61" t="s">
        <v>339</v>
      </c>
      <c r="B35" s="229" t="s">
        <v>550</v>
      </c>
      <c r="C35" s="234">
        <f>SUM(C36:C45)</f>
        <v>0</v>
      </c>
      <c r="D35" s="236"/>
      <c r="E35" s="234">
        <f>SUM(E36:E45)</f>
        <v>0</v>
      </c>
      <c r="F35" s="234">
        <f t="shared" ref="F35:I35" si="7">SUM(F36:F45)</f>
        <v>0</v>
      </c>
      <c r="G35" s="234">
        <f t="shared" si="7"/>
        <v>0</v>
      </c>
      <c r="H35" s="234">
        <f t="shared" si="7"/>
        <v>0</v>
      </c>
      <c r="I35" s="234">
        <f t="shared" si="7"/>
        <v>0</v>
      </c>
      <c r="J35" s="244"/>
      <c r="K35" s="62"/>
      <c r="L35" s="283"/>
      <c r="M35" s="284"/>
      <c r="N35" s="244"/>
    </row>
    <row r="36" spans="1:14" ht="30" customHeight="1" x14ac:dyDescent="0.25">
      <c r="A36" s="60" t="s">
        <v>340</v>
      </c>
      <c r="B36" s="228"/>
      <c r="C36" s="233">
        <f t="shared" si="4"/>
        <v>0</v>
      </c>
      <c r="D36" s="237"/>
      <c r="E36" s="233">
        <f t="shared" si="5"/>
        <v>0</v>
      </c>
      <c r="F36" s="238"/>
      <c r="G36" s="238"/>
      <c r="H36" s="233">
        <f>IF(Sąrašai!pvm_tipas=2,$C36,$F36)</f>
        <v>0</v>
      </c>
      <c r="I36" s="233">
        <f>ROUND(H36*I$5/100,2)</f>
        <v>0</v>
      </c>
      <c r="J36" s="228"/>
      <c r="K36" s="15"/>
      <c r="L36" s="281"/>
      <c r="M36" s="282"/>
      <c r="N36" s="228"/>
    </row>
    <row r="37" spans="1:14" ht="30" customHeight="1" x14ac:dyDescent="0.25">
      <c r="A37" s="60" t="s">
        <v>341</v>
      </c>
      <c r="B37" s="228"/>
      <c r="C37" s="233">
        <f t="shared" si="4"/>
        <v>0</v>
      </c>
      <c r="D37" s="237"/>
      <c r="E37" s="233">
        <f t="shared" si="5"/>
        <v>0</v>
      </c>
      <c r="F37" s="238"/>
      <c r="G37" s="238"/>
      <c r="H37" s="233">
        <f>IF(Sąrašai!pvm_tipas=2,$C37,$F37)</f>
        <v>0</v>
      </c>
      <c r="I37" s="233">
        <f t="shared" ref="I37:I43" si="8">ROUND(H37*I$5/100,2)</f>
        <v>0</v>
      </c>
      <c r="J37" s="228"/>
      <c r="K37" s="15"/>
      <c r="L37" s="281"/>
      <c r="M37" s="282"/>
      <c r="N37" s="228"/>
    </row>
    <row r="38" spans="1:14" ht="30" customHeight="1" x14ac:dyDescent="0.25">
      <c r="A38" s="60" t="s">
        <v>342</v>
      </c>
      <c r="B38" s="228"/>
      <c r="C38" s="233">
        <f t="shared" si="4"/>
        <v>0</v>
      </c>
      <c r="D38" s="237"/>
      <c r="E38" s="233">
        <f t="shared" si="5"/>
        <v>0</v>
      </c>
      <c r="F38" s="238"/>
      <c r="G38" s="238"/>
      <c r="H38" s="233">
        <f>IF(Sąrašai!pvm_tipas=2,$C38,$F38)</f>
        <v>0</v>
      </c>
      <c r="I38" s="233">
        <f t="shared" si="8"/>
        <v>0</v>
      </c>
      <c r="J38" s="228"/>
      <c r="K38" s="15"/>
      <c r="L38" s="281"/>
      <c r="M38" s="282"/>
      <c r="N38" s="228"/>
    </row>
    <row r="39" spans="1:14" ht="30" customHeight="1" x14ac:dyDescent="0.25">
      <c r="A39" s="60" t="s">
        <v>343</v>
      </c>
      <c r="B39" s="228"/>
      <c r="C39" s="233">
        <f t="shared" si="4"/>
        <v>0</v>
      </c>
      <c r="D39" s="237"/>
      <c r="E39" s="233">
        <f t="shared" si="5"/>
        <v>0</v>
      </c>
      <c r="F39" s="238"/>
      <c r="G39" s="238"/>
      <c r="H39" s="233">
        <f>IF(Sąrašai!pvm_tipas=2,$C39,$F39)</f>
        <v>0</v>
      </c>
      <c r="I39" s="233">
        <f t="shared" si="8"/>
        <v>0</v>
      </c>
      <c r="J39" s="228"/>
      <c r="K39" s="15"/>
      <c r="L39" s="281"/>
      <c r="M39" s="282"/>
      <c r="N39" s="228"/>
    </row>
    <row r="40" spans="1:14" ht="30" customHeight="1" x14ac:dyDescent="0.25">
      <c r="A40" s="60" t="s">
        <v>344</v>
      </c>
      <c r="B40" s="228"/>
      <c r="C40" s="233">
        <f t="shared" si="4"/>
        <v>0</v>
      </c>
      <c r="D40" s="237"/>
      <c r="E40" s="233">
        <f t="shared" si="5"/>
        <v>0</v>
      </c>
      <c r="F40" s="238"/>
      <c r="G40" s="238"/>
      <c r="H40" s="233">
        <f>IF(Sąrašai!pvm_tipas=2,$C40,$F40)</f>
        <v>0</v>
      </c>
      <c r="I40" s="233">
        <f t="shared" si="8"/>
        <v>0</v>
      </c>
      <c r="J40" s="228"/>
      <c r="K40" s="15"/>
      <c r="L40" s="281"/>
      <c r="M40" s="282"/>
      <c r="N40" s="228"/>
    </row>
    <row r="41" spans="1:14" ht="30" customHeight="1" x14ac:dyDescent="0.25">
      <c r="A41" s="60" t="s">
        <v>345</v>
      </c>
      <c r="B41" s="228"/>
      <c r="C41" s="233">
        <f t="shared" si="4"/>
        <v>0</v>
      </c>
      <c r="D41" s="237"/>
      <c r="E41" s="233">
        <f t="shared" si="5"/>
        <v>0</v>
      </c>
      <c r="F41" s="238"/>
      <c r="G41" s="238"/>
      <c r="H41" s="233">
        <f>IF(Sąrašai!pvm_tipas=2,$C41,$F41)</f>
        <v>0</v>
      </c>
      <c r="I41" s="233">
        <f t="shared" si="8"/>
        <v>0</v>
      </c>
      <c r="J41" s="228"/>
      <c r="K41" s="15"/>
      <c r="L41" s="281"/>
      <c r="M41" s="282"/>
      <c r="N41" s="228"/>
    </row>
    <row r="42" spans="1:14" ht="30" customHeight="1" x14ac:dyDescent="0.25">
      <c r="A42" s="60" t="s">
        <v>346</v>
      </c>
      <c r="B42" s="228"/>
      <c r="C42" s="233">
        <f t="shared" si="4"/>
        <v>0</v>
      </c>
      <c r="D42" s="237"/>
      <c r="E42" s="233">
        <f t="shared" si="5"/>
        <v>0</v>
      </c>
      <c r="F42" s="238"/>
      <c r="G42" s="238"/>
      <c r="H42" s="233">
        <f>IF(Sąrašai!pvm_tipas=2,$C42,$F42)</f>
        <v>0</v>
      </c>
      <c r="I42" s="233">
        <f t="shared" si="8"/>
        <v>0</v>
      </c>
      <c r="J42" s="228"/>
      <c r="K42" s="15"/>
      <c r="L42" s="281"/>
      <c r="M42" s="282"/>
      <c r="N42" s="228"/>
    </row>
    <row r="43" spans="1:14" ht="30" customHeight="1" x14ac:dyDescent="0.25">
      <c r="A43" s="60" t="s">
        <v>347</v>
      </c>
      <c r="B43" s="228"/>
      <c r="C43" s="233">
        <f t="shared" si="4"/>
        <v>0</v>
      </c>
      <c r="D43" s="237"/>
      <c r="E43" s="233">
        <f t="shared" si="5"/>
        <v>0</v>
      </c>
      <c r="F43" s="238"/>
      <c r="G43" s="238"/>
      <c r="H43" s="233">
        <f>IF(Sąrašai!pvm_tipas=2,$C43,$F43)</f>
        <v>0</v>
      </c>
      <c r="I43" s="233">
        <f t="shared" si="8"/>
        <v>0</v>
      </c>
      <c r="J43" s="228"/>
      <c r="K43" s="15"/>
      <c r="L43" s="281"/>
      <c r="M43" s="282"/>
      <c r="N43" s="228"/>
    </row>
    <row r="44" spans="1:14" ht="30" customHeight="1" x14ac:dyDescent="0.25">
      <c r="A44" s="60" t="s">
        <v>348</v>
      </c>
      <c r="B44" s="228"/>
      <c r="C44" s="233">
        <f t="shared" si="4"/>
        <v>0</v>
      </c>
      <c r="D44" s="237"/>
      <c r="E44" s="233">
        <f t="shared" si="5"/>
        <v>0</v>
      </c>
      <c r="F44" s="238"/>
      <c r="G44" s="238"/>
      <c r="H44" s="233">
        <f>IF(Sąrašai!pvm_tipas=2,$C44,$F44)</f>
        <v>0</v>
      </c>
      <c r="I44" s="233">
        <f t="shared" ref="I44:I45" si="9">ROUND(H44*I$5/100,2)</f>
        <v>0</v>
      </c>
      <c r="J44" s="228"/>
      <c r="K44" s="15"/>
      <c r="L44" s="281"/>
      <c r="M44" s="282"/>
      <c r="N44" s="228"/>
    </row>
    <row r="45" spans="1:14" ht="30" customHeight="1" x14ac:dyDescent="0.25">
      <c r="A45" s="60" t="s">
        <v>349</v>
      </c>
      <c r="B45" s="228"/>
      <c r="C45" s="233">
        <f t="shared" si="4"/>
        <v>0</v>
      </c>
      <c r="D45" s="237"/>
      <c r="E45" s="233">
        <f t="shared" si="5"/>
        <v>0</v>
      </c>
      <c r="F45" s="238"/>
      <c r="G45" s="238"/>
      <c r="H45" s="233">
        <f>IF(Sąrašai!pvm_tipas=2,$C45,$F45)</f>
        <v>0</v>
      </c>
      <c r="I45" s="233">
        <f t="shared" si="9"/>
        <v>0</v>
      </c>
      <c r="J45" s="228"/>
      <c r="K45" s="15"/>
      <c r="L45" s="281"/>
      <c r="M45" s="282"/>
      <c r="N45" s="228"/>
    </row>
    <row r="46" spans="1:14" ht="30" customHeight="1" x14ac:dyDescent="0.25">
      <c r="A46" s="61" t="s">
        <v>350</v>
      </c>
      <c r="B46" s="230" t="s">
        <v>89</v>
      </c>
      <c r="C46" s="235">
        <f>SUM(C47:C50)</f>
        <v>0</v>
      </c>
      <c r="D46" s="240"/>
      <c r="E46" s="235">
        <f t="shared" ref="E46:H46" si="10">SUM(E47:E50)</f>
        <v>0</v>
      </c>
      <c r="F46" s="235">
        <f t="shared" si="10"/>
        <v>0</v>
      </c>
      <c r="G46" s="235">
        <f t="shared" si="10"/>
        <v>0</v>
      </c>
      <c r="H46" s="235">
        <f t="shared" si="10"/>
        <v>0</v>
      </c>
      <c r="I46" s="235">
        <f>SUM(I47:I50)</f>
        <v>0</v>
      </c>
      <c r="J46" s="244"/>
      <c r="K46" s="62"/>
      <c r="L46" s="283"/>
      <c r="M46" s="284"/>
      <c r="N46" s="244"/>
    </row>
    <row r="47" spans="1:14" ht="30" customHeight="1" x14ac:dyDescent="0.25">
      <c r="A47" s="193" t="s">
        <v>351</v>
      </c>
      <c r="B47" s="231" t="s">
        <v>90</v>
      </c>
      <c r="C47" s="233">
        <v>0</v>
      </c>
      <c r="D47" s="237"/>
      <c r="E47" s="233">
        <f>F47-C47</f>
        <v>0</v>
      </c>
      <c r="F47" s="238"/>
      <c r="G47" s="233">
        <f>IF(Sąrašai!pvm_tipas=2,$C47,$F47)</f>
        <v>0</v>
      </c>
      <c r="H47" s="233">
        <f>IF(Sąrašai!pvm_tipas=2,$C47,$F47)</f>
        <v>0</v>
      </c>
      <c r="I47" s="233">
        <f>ROUND(H47*I$5/100,2)</f>
        <v>0</v>
      </c>
      <c r="J47" s="228"/>
      <c r="K47" s="15"/>
      <c r="L47" s="281"/>
      <c r="M47" s="282"/>
      <c r="N47" s="228"/>
    </row>
    <row r="48" spans="1:14" ht="30" customHeight="1" x14ac:dyDescent="0.25">
      <c r="A48" s="64" t="s">
        <v>352</v>
      </c>
      <c r="B48" s="231" t="s">
        <v>110</v>
      </c>
      <c r="C48" s="233">
        <f>ROUND(F48/(1+D48/100), 2)</f>
        <v>0</v>
      </c>
      <c r="D48" s="237"/>
      <c r="E48" s="233">
        <f>F48-C48</f>
        <v>0</v>
      </c>
      <c r="F48" s="238"/>
      <c r="G48" s="233">
        <f>IF(Sąrašai!pvm_tipas=2,$C48,$F48)</f>
        <v>0</v>
      </c>
      <c r="H48" s="233">
        <f>IF(Sąrašai!pvm_tipas=2,$C48,$F48)</f>
        <v>0</v>
      </c>
      <c r="I48" s="233">
        <f t="shared" ref="I48:I50" si="11">ROUND(H48*I$5/100,2)</f>
        <v>0</v>
      </c>
      <c r="J48" s="228"/>
      <c r="K48" s="15"/>
      <c r="L48" s="281"/>
      <c r="M48" s="282"/>
      <c r="N48" s="228"/>
    </row>
    <row r="49" spans="1:17" ht="30" customHeight="1" x14ac:dyDescent="0.25">
      <c r="A49" s="64" t="s">
        <v>353</v>
      </c>
      <c r="B49" s="231" t="s">
        <v>93</v>
      </c>
      <c r="C49" s="233">
        <f>ROUND(F49/(1+D49/100), 2)</f>
        <v>0</v>
      </c>
      <c r="D49" s="237"/>
      <c r="E49" s="233">
        <f>F49-C49</f>
        <v>0</v>
      </c>
      <c r="F49" s="238"/>
      <c r="G49" s="233">
        <f>IF(Sąrašai!pvm_tipas=2,$C49,$F49)</f>
        <v>0</v>
      </c>
      <c r="H49" s="233">
        <f>IF(Sąrašai!pvm_tipas=2,$C49,$F49)</f>
        <v>0</v>
      </c>
      <c r="I49" s="233">
        <f t="shared" si="11"/>
        <v>0</v>
      </c>
      <c r="J49" s="228"/>
      <c r="K49" s="15"/>
      <c r="L49" s="281"/>
      <c r="M49" s="282"/>
      <c r="N49" s="228"/>
    </row>
    <row r="50" spans="1:17" ht="30" customHeight="1" x14ac:dyDescent="0.25">
      <c r="A50" s="64" t="s">
        <v>354</v>
      </c>
      <c r="B50" s="228"/>
      <c r="C50" s="233">
        <f>ROUND(F50/(1+D50/100), 2)</f>
        <v>0</v>
      </c>
      <c r="D50" s="237"/>
      <c r="E50" s="233">
        <f>F50-C50</f>
        <v>0</v>
      </c>
      <c r="F50" s="238"/>
      <c r="G50" s="238"/>
      <c r="H50" s="233">
        <f>IF(Sąrašai!pvm_tipas=2,$C50,$F50)</f>
        <v>0</v>
      </c>
      <c r="I50" s="233">
        <f t="shared" si="11"/>
        <v>0</v>
      </c>
      <c r="J50" s="228"/>
      <c r="K50" s="15"/>
      <c r="L50" s="281"/>
      <c r="M50" s="282"/>
      <c r="N50" s="228"/>
    </row>
    <row r="51" spans="1:17" ht="30" customHeight="1" x14ac:dyDescent="0.25">
      <c r="A51" s="65" t="s">
        <v>355</v>
      </c>
      <c r="B51" s="230" t="s">
        <v>95</v>
      </c>
      <c r="C51" s="234">
        <f>SUM(C52:C53)</f>
        <v>0</v>
      </c>
      <c r="D51" s="240"/>
      <c r="E51" s="234">
        <f t="shared" ref="E51:H51" si="12">SUM(E52:E53)</f>
        <v>0</v>
      </c>
      <c r="F51" s="235">
        <f t="shared" si="12"/>
        <v>0</v>
      </c>
      <c r="G51" s="235">
        <f t="shared" si="12"/>
        <v>0</v>
      </c>
      <c r="H51" s="235">
        <f t="shared" si="12"/>
        <v>0</v>
      </c>
      <c r="I51" s="234">
        <f>SUM(I52:I53)</f>
        <v>0</v>
      </c>
      <c r="J51" s="244"/>
      <c r="K51" s="62"/>
      <c r="L51" s="283"/>
      <c r="M51" s="284"/>
      <c r="N51" s="244"/>
    </row>
    <row r="52" spans="1:17" ht="30" customHeight="1" x14ac:dyDescent="0.25">
      <c r="A52" s="66" t="s">
        <v>356</v>
      </c>
      <c r="B52" s="231" t="s">
        <v>96</v>
      </c>
      <c r="C52" s="233">
        <f>ROUND(F52/(1+D52/100), 2)</f>
        <v>0</v>
      </c>
      <c r="D52" s="241">
        <v>0</v>
      </c>
      <c r="E52" s="233">
        <f>F52-C52</f>
        <v>0</v>
      </c>
      <c r="F52" s="238"/>
      <c r="G52" s="233">
        <v>0</v>
      </c>
      <c r="H52" s="233">
        <f>IF(Sąrašai!pvm_tipas=2,$C52,$F52)</f>
        <v>0</v>
      </c>
      <c r="I52" s="233">
        <f>ROUND(H52*I$5/100,2)</f>
        <v>0</v>
      </c>
      <c r="J52" s="228"/>
      <c r="K52" s="15"/>
      <c r="L52" s="283"/>
      <c r="M52" s="284"/>
      <c r="N52" s="228"/>
    </row>
    <row r="53" spans="1:17" ht="30" customHeight="1" x14ac:dyDescent="0.25">
      <c r="A53" s="192" t="s">
        <v>357</v>
      </c>
      <c r="B53" s="231" t="s">
        <v>97</v>
      </c>
      <c r="C53" s="233">
        <f>ROUND(F53/(1+D53/100), 2)</f>
        <v>0</v>
      </c>
      <c r="D53" s="241">
        <v>0</v>
      </c>
      <c r="E53" s="233">
        <f>F53-C53</f>
        <v>0</v>
      </c>
      <c r="F53" s="238"/>
      <c r="G53" s="233">
        <f>IF(Sąrašai!pvm_tipas=2,$C53,$F53)</f>
        <v>0</v>
      </c>
      <c r="H53" s="233">
        <f>IF(Sąrašai!pvm_tipas=2,$C53,$F53)</f>
        <v>0</v>
      </c>
      <c r="I53" s="233">
        <f>ROUND(H53*I$5/100,2)</f>
        <v>0</v>
      </c>
      <c r="J53" s="228"/>
      <c r="K53" s="15"/>
      <c r="L53" s="283"/>
      <c r="M53" s="284"/>
      <c r="N53" s="228"/>
    </row>
    <row r="54" spans="1:17" s="45" customFormat="1" ht="30" customHeight="1" x14ac:dyDescent="0.25">
      <c r="A54" s="61" t="s">
        <v>358</v>
      </c>
      <c r="B54" s="232" t="s">
        <v>98</v>
      </c>
      <c r="C54" s="67">
        <f>SUM(C10,C24,C35,C46,C51)</f>
        <v>100</v>
      </c>
      <c r="D54" s="242"/>
      <c r="E54" s="67">
        <f>SUM(E10,E24,E35,E46,E51)</f>
        <v>0</v>
      </c>
      <c r="F54" s="67">
        <f>SUM(F10,F24,F35,F46,F51)</f>
        <v>100</v>
      </c>
      <c r="G54" s="67">
        <f>SUM(G10,G24,G35,G46,G51)</f>
        <v>0</v>
      </c>
      <c r="H54" s="67">
        <f>SUM(H10,H24,H35,H46,H51)</f>
        <v>100</v>
      </c>
      <c r="I54" s="67">
        <f>SUM(I10,I24,I35,I46,I51)</f>
        <v>0</v>
      </c>
      <c r="J54" s="244"/>
      <c r="K54" s="62"/>
      <c r="L54" s="283"/>
      <c r="M54" s="284"/>
      <c r="N54" s="244"/>
      <c r="Q54" s="46"/>
    </row>
    <row r="55" spans="1:17" ht="30" customHeight="1" x14ac:dyDescent="0.25">
      <c r="A55" s="64" t="s">
        <v>359</v>
      </c>
      <c r="B55" s="231" t="s">
        <v>99</v>
      </c>
      <c r="C55" s="236"/>
      <c r="D55" s="236"/>
      <c r="E55" s="236"/>
      <c r="F55" s="236"/>
      <c r="G55" s="233">
        <f>IFERROR(ROUND(G54/H54*100, 2),)</f>
        <v>0</v>
      </c>
      <c r="H55" s="236"/>
      <c r="I55" s="236"/>
      <c r="J55" s="244"/>
      <c r="K55" s="62"/>
      <c r="L55" s="283"/>
      <c r="M55" s="284"/>
      <c r="N55" s="244"/>
    </row>
    <row r="56" spans="1:17" ht="30" customHeight="1" x14ac:dyDescent="0.25">
      <c r="A56" s="64" t="s">
        <v>360</v>
      </c>
      <c r="B56" s="231" t="s">
        <v>100</v>
      </c>
      <c r="C56" s="236"/>
      <c r="D56" s="236"/>
      <c r="E56" s="236"/>
      <c r="F56" s="236"/>
      <c r="G56" s="233">
        <f>IF(AND(H54&lt;=85000,G55&lt;=90),24,IF(AND(H54&gt;85001,H54&lt;=175000,G55&gt;60,G55&lt;=90),21,IF(AND(H54&gt;85001,H54&lt;=175000,G55&lt;=60),24,IF(AND(H54&gt;175001,G55&lt;=90),19,12))))</f>
        <v>24</v>
      </c>
      <c r="H56" s="236"/>
      <c r="I56" s="236"/>
      <c r="J56" s="244"/>
      <c r="K56" s="62"/>
      <c r="L56" s="283"/>
      <c r="M56" s="284"/>
      <c r="N56" s="244"/>
    </row>
    <row r="57" spans="1:17" s="45" customFormat="1" ht="30" customHeight="1" x14ac:dyDescent="0.25">
      <c r="A57" s="61" t="s">
        <v>361</v>
      </c>
      <c r="B57" s="232" t="s">
        <v>101</v>
      </c>
      <c r="C57" s="236"/>
      <c r="D57" s="236"/>
      <c r="E57" s="236"/>
      <c r="F57" s="236"/>
      <c r="G57" s="238"/>
      <c r="H57" s="236"/>
      <c r="I57" s="236"/>
      <c r="J57" s="244"/>
      <c r="K57" s="62"/>
      <c r="L57" s="244"/>
      <c r="M57" s="246"/>
      <c r="N57" s="244"/>
    </row>
    <row r="58" spans="1:17" s="45" customFormat="1" ht="30" customHeight="1" x14ac:dyDescent="0.25">
      <c r="A58" s="61" t="s">
        <v>362</v>
      </c>
      <c r="B58" s="232" t="s">
        <v>102</v>
      </c>
      <c r="C58" s="67">
        <f>+C54*$G$57/100</f>
        <v>0</v>
      </c>
      <c r="D58" s="67"/>
      <c r="E58" s="67">
        <f t="shared" ref="E58:I58" si="13">+E54*$G$57/100</f>
        <v>0</v>
      </c>
      <c r="F58" s="67">
        <f t="shared" si="13"/>
        <v>0</v>
      </c>
      <c r="G58" s="236"/>
      <c r="H58" s="67">
        <f t="shared" si="13"/>
        <v>0</v>
      </c>
      <c r="I58" s="67">
        <f t="shared" si="13"/>
        <v>0</v>
      </c>
      <c r="J58" s="244"/>
      <c r="K58" s="62"/>
      <c r="L58" s="244"/>
      <c r="M58" s="246"/>
      <c r="N58" s="244"/>
    </row>
    <row r="59" spans="1:17" s="45" customFormat="1" ht="30" customHeight="1" x14ac:dyDescent="0.25">
      <c r="A59" s="61" t="s">
        <v>363</v>
      </c>
      <c r="B59" s="232" t="s">
        <v>103</v>
      </c>
      <c r="C59" s="67">
        <f>+C54+C58</f>
        <v>100</v>
      </c>
      <c r="D59" s="67"/>
      <c r="E59" s="67">
        <f t="shared" ref="E59:H59" si="14">+E54+E58</f>
        <v>0</v>
      </c>
      <c r="F59" s="67">
        <f t="shared" si="14"/>
        <v>100</v>
      </c>
      <c r="G59" s="236"/>
      <c r="H59" s="67">
        <f t="shared" si="14"/>
        <v>100</v>
      </c>
      <c r="I59" s="67">
        <f>+I54+I58</f>
        <v>0</v>
      </c>
      <c r="J59" s="244"/>
      <c r="K59" s="62"/>
      <c r="L59" s="244"/>
      <c r="M59" s="246"/>
      <c r="N59" s="244"/>
    </row>
    <row r="60" spans="1:17" s="45" customFormat="1" ht="30" customHeight="1" x14ac:dyDescent="0.25">
      <c r="A60" s="68"/>
      <c r="B60" s="69"/>
      <c r="C60" s="70"/>
      <c r="D60" s="70"/>
      <c r="E60" s="70"/>
      <c r="F60" s="70"/>
      <c r="G60" s="71"/>
      <c r="H60" s="70"/>
      <c r="I60" s="70"/>
      <c r="J60" s="72"/>
      <c r="K60" s="73"/>
      <c r="L60" s="73"/>
      <c r="M60" s="73"/>
      <c r="N60" s="72"/>
    </row>
    <row r="61" spans="1:17" ht="30" customHeight="1" x14ac:dyDescent="0.25">
      <c r="B61" s="45" t="s">
        <v>104</v>
      </c>
    </row>
    <row r="62" spans="1:17" x14ac:dyDescent="0.25">
      <c r="B62" s="74"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4" t="str">
        <f>IF(AND(G57&gt;0,F46&gt;0),"Bendrosios išlaidos, išskyrus viešinimo išlaidas, nėra tinkamos finansuoti","-")</f>
        <v>-</v>
      </c>
    </row>
    <row r="64" spans="1:17" x14ac:dyDescent="0.25">
      <c r="B64" s="74" t="str">
        <f>IF(AND(F35&gt;0,F47&gt;0),"Bendrosios išlaidos, išskyrus viešinimo išlaidas, nėra tinkamos finansuoti","-")</f>
        <v>-</v>
      </c>
    </row>
    <row r="65" spans="1:2" x14ac:dyDescent="0.25">
      <c r="B65" s="74" t="str">
        <f>IF(AND(OR(F10&gt;0,F24&gt;0), Sąrašai!projekto_tipas=1), "Ilgalaikio turto įsigijimas negalimas", "-")</f>
        <v>-</v>
      </c>
    </row>
    <row r="66" spans="1:2" x14ac:dyDescent="0.25">
      <c r="B66" s="74" t="str">
        <f>IF(AND(OR(F35&gt;0), Sąrašai!projekto_tipas=2), "Prekių ir priemonių, sunaudojamų projekto metu, įsigijimas negalimas", "-")</f>
        <v>-</v>
      </c>
    </row>
    <row r="67" spans="1:2" x14ac:dyDescent="0.25">
      <c r="B67" s="74" t="str">
        <f>IF(G57&lt;=G56,"-","Per didelis prašomas netiesioginių išlaidų proc.")</f>
        <v>-</v>
      </c>
    </row>
    <row r="68" spans="1:2" x14ac:dyDescent="0.25">
      <c r="B68" s="74"/>
    </row>
    <row r="69" spans="1:2" x14ac:dyDescent="0.25">
      <c r="A69" s="46" t="s">
        <v>153</v>
      </c>
    </row>
    <row r="70" spans="1:2" x14ac:dyDescent="0.25">
      <c r="A70" s="46" t="s">
        <v>156</v>
      </c>
    </row>
    <row r="71" spans="1:2" x14ac:dyDescent="0.25">
      <c r="A71" s="46" t="s">
        <v>154</v>
      </c>
    </row>
    <row r="72" spans="1:2" x14ac:dyDescent="0.25">
      <c r="A72" s="46" t="s">
        <v>155</v>
      </c>
    </row>
    <row r="73" spans="1:2" x14ac:dyDescent="0.25">
      <c r="A73" s="75" t="s">
        <v>157</v>
      </c>
    </row>
  </sheetData>
  <sheetProtection algorithmName="SHA-512" hashValue="GqmoEzZvhoEJH4E2m4YWPVmmNaIPmKzmJzm/zIMfulID+pw7HcZppnpPmsBhyBxooMuWPjWHl9HeAxeOMOaxdQ==" saltValue="b8jF3kT9opPI3v4oBWmDrQ==" spinCount="100000" sheet="1" objects="1" scenarios="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F14" sqref="F14:I14"/>
    </sheetView>
  </sheetViews>
  <sheetFormatPr defaultColWidth="8.69921875" defaultRowHeight="13.8" x14ac:dyDescent="0.25"/>
  <cols>
    <col min="1" max="1" width="3.3984375" style="2" customWidth="1"/>
    <col min="2" max="3" width="8.69921875" style="2"/>
    <col min="4" max="4" width="10.09765625" style="2" customWidth="1"/>
    <col min="5" max="9" width="8.69921875" style="2"/>
    <col min="10" max="10" width="11.19921875" style="2" customWidth="1"/>
    <col min="11" max="11" width="38.5" style="2" customWidth="1"/>
    <col min="12" max="16384" width="8.69921875" style="2"/>
  </cols>
  <sheetData>
    <row r="1" spans="1:28" s="76" customFormat="1" ht="16.2" customHeight="1" x14ac:dyDescent="0.25">
      <c r="A1" s="480"/>
      <c r="B1" s="480"/>
      <c r="C1" s="480"/>
      <c r="D1" s="480"/>
      <c r="E1" s="480"/>
      <c r="F1" s="480"/>
      <c r="G1" s="480"/>
      <c r="H1" s="480"/>
      <c r="I1" s="480"/>
      <c r="J1" s="480"/>
      <c r="K1" s="480"/>
      <c r="L1" s="480"/>
      <c r="M1" s="480"/>
      <c r="N1" s="480"/>
      <c r="O1" s="480"/>
      <c r="P1" s="480"/>
      <c r="Q1" s="480"/>
      <c r="R1" s="480"/>
      <c r="S1" s="480"/>
      <c r="T1" s="480"/>
      <c r="U1" s="480"/>
      <c r="V1" s="480"/>
      <c r="W1" s="480"/>
      <c r="X1" s="480"/>
      <c r="Y1" s="480"/>
      <c r="Z1" s="480"/>
      <c r="AA1" s="480"/>
      <c r="AB1" s="480"/>
    </row>
    <row r="2" spans="1:28" s="76" customFormat="1" ht="16.2" customHeight="1" x14ac:dyDescent="0.25">
      <c r="A2" s="77" t="s">
        <v>506</v>
      </c>
      <c r="B2" s="77" t="s">
        <v>507</v>
      </c>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s="78" customFormat="1" ht="55.2" customHeight="1" x14ac:dyDescent="0.3">
      <c r="A3" s="28" t="s">
        <v>364</v>
      </c>
      <c r="B3" s="481" t="s">
        <v>510</v>
      </c>
      <c r="C3" s="481"/>
      <c r="D3" s="481"/>
      <c r="E3" s="482">
        <f>'6l_FP'!F59</f>
        <v>100</v>
      </c>
      <c r="F3" s="482"/>
      <c r="G3" s="477" t="s">
        <v>26</v>
      </c>
      <c r="H3" s="478"/>
      <c r="I3" s="478"/>
      <c r="J3" s="479"/>
      <c r="K3" s="29"/>
      <c r="L3" s="29"/>
      <c r="M3" s="29"/>
      <c r="N3" s="29"/>
      <c r="O3" s="29"/>
      <c r="P3" s="29"/>
      <c r="Q3" s="29"/>
      <c r="R3" s="29"/>
      <c r="S3" s="29"/>
      <c r="T3" s="29"/>
      <c r="U3" s="29"/>
      <c r="V3" s="29"/>
      <c r="W3" s="29"/>
      <c r="X3" s="29"/>
      <c r="Y3" s="29"/>
      <c r="Z3" s="29"/>
      <c r="AA3" s="29"/>
    </row>
    <row r="4" spans="1:28" ht="33" customHeight="1" x14ac:dyDescent="0.3">
      <c r="A4" s="28" t="s">
        <v>365</v>
      </c>
      <c r="B4" s="483" t="s">
        <v>29</v>
      </c>
      <c r="C4" s="484"/>
      <c r="D4" s="485"/>
      <c r="E4" s="486">
        <f>+'6l_FP'!I5</f>
        <v>0</v>
      </c>
      <c r="F4" s="487"/>
      <c r="G4" s="487"/>
      <c r="H4" s="487"/>
      <c r="I4" s="487"/>
      <c r="J4" s="488"/>
      <c r="K4" s="32"/>
      <c r="L4" s="32"/>
      <c r="M4" s="32"/>
      <c r="N4" s="32"/>
      <c r="O4" s="32"/>
      <c r="P4" s="32"/>
      <c r="Q4" s="32"/>
      <c r="R4" s="32"/>
      <c r="S4" s="32"/>
      <c r="T4" s="32"/>
      <c r="U4" s="32"/>
      <c r="V4" s="32"/>
      <c r="W4" s="32"/>
      <c r="X4" s="32"/>
      <c r="Y4" s="32"/>
      <c r="Z4" s="32"/>
      <c r="AA4" s="32"/>
    </row>
    <row r="5" spans="1:28" ht="59.4" customHeight="1" x14ac:dyDescent="0.3">
      <c r="A5" s="28" t="s">
        <v>392</v>
      </c>
      <c r="B5" s="362" t="s">
        <v>30</v>
      </c>
      <c r="C5" s="363"/>
      <c r="D5" s="364"/>
      <c r="E5" s="475">
        <f>'6l_FP'!I59</f>
        <v>0</v>
      </c>
      <c r="F5" s="476"/>
      <c r="G5" s="477" t="s">
        <v>228</v>
      </c>
      <c r="H5" s="478"/>
      <c r="I5" s="478"/>
      <c r="J5" s="479"/>
      <c r="K5" s="32"/>
      <c r="L5" s="32"/>
      <c r="M5" s="32"/>
      <c r="N5" s="32"/>
      <c r="O5" s="32"/>
      <c r="P5" s="32"/>
      <c r="Q5" s="32"/>
      <c r="R5" s="32"/>
      <c r="S5" s="32"/>
      <c r="T5" s="32"/>
      <c r="U5" s="32"/>
      <c r="V5" s="32"/>
      <c r="W5" s="32"/>
      <c r="X5" s="32"/>
      <c r="Y5" s="32"/>
      <c r="Z5" s="32"/>
      <c r="AA5" s="32"/>
    </row>
    <row r="6" spans="1:28" ht="63" customHeight="1" x14ac:dyDescent="0.3">
      <c r="A6" s="469" t="s">
        <v>393</v>
      </c>
      <c r="B6" s="470" t="s">
        <v>32</v>
      </c>
      <c r="C6" s="470"/>
      <c r="D6" s="470"/>
      <c r="E6" s="79" t="s">
        <v>42</v>
      </c>
      <c r="F6" s="471" t="s">
        <v>33</v>
      </c>
      <c r="G6" s="471"/>
      <c r="H6" s="471"/>
      <c r="I6" s="471"/>
      <c r="J6" s="80" t="s">
        <v>34</v>
      </c>
      <c r="K6" s="190" t="s">
        <v>684</v>
      </c>
      <c r="L6" s="128"/>
      <c r="M6" s="32"/>
      <c r="N6" s="32"/>
      <c r="O6" s="32"/>
      <c r="P6" s="32"/>
      <c r="Q6" s="32"/>
      <c r="R6" s="32"/>
      <c r="S6" s="32"/>
      <c r="T6" s="32"/>
      <c r="U6" s="32"/>
      <c r="V6" s="32"/>
      <c r="W6" s="32"/>
      <c r="X6" s="32"/>
      <c r="Y6" s="32"/>
      <c r="Z6" s="32"/>
      <c r="AA6" s="32"/>
    </row>
    <row r="7" spans="1:28" ht="30" customHeight="1" x14ac:dyDescent="0.3">
      <c r="A7" s="469"/>
      <c r="B7" s="470"/>
      <c r="C7" s="470"/>
      <c r="D7" s="470"/>
      <c r="E7" s="4"/>
      <c r="F7" s="359" t="s">
        <v>35</v>
      </c>
      <c r="G7" s="360"/>
      <c r="H7" s="360"/>
      <c r="I7" s="361"/>
      <c r="J7" s="6"/>
      <c r="K7" s="258"/>
      <c r="L7" s="140"/>
      <c r="M7" s="29"/>
      <c r="N7" s="29"/>
      <c r="O7" s="29"/>
      <c r="P7" s="29"/>
      <c r="Q7" s="29"/>
      <c r="R7" s="29"/>
      <c r="S7" s="29"/>
      <c r="T7" s="29"/>
      <c r="U7" s="29"/>
      <c r="V7" s="29"/>
      <c r="W7" s="29"/>
      <c r="X7" s="29"/>
      <c r="Y7" s="29"/>
      <c r="Z7" s="29"/>
      <c r="AA7" s="29"/>
    </row>
    <row r="8" spans="1:28" ht="30" customHeight="1" x14ac:dyDescent="0.3">
      <c r="A8" s="469"/>
      <c r="B8" s="470"/>
      <c r="C8" s="470"/>
      <c r="D8" s="470"/>
      <c r="E8" s="4"/>
      <c r="F8" s="359" t="s">
        <v>36</v>
      </c>
      <c r="G8" s="360"/>
      <c r="H8" s="360"/>
      <c r="I8" s="361"/>
      <c r="J8" s="6"/>
      <c r="K8" s="258"/>
      <c r="L8" s="29"/>
      <c r="M8" s="29"/>
      <c r="N8" s="29"/>
      <c r="O8" s="29"/>
      <c r="P8" s="29"/>
      <c r="Q8" s="29"/>
      <c r="R8" s="29"/>
      <c r="S8" s="29"/>
      <c r="T8" s="29"/>
      <c r="U8" s="29"/>
      <c r="V8" s="29"/>
      <c r="W8" s="29"/>
      <c r="X8" s="29"/>
      <c r="Y8" s="29"/>
      <c r="Z8" s="29"/>
      <c r="AA8" s="29"/>
    </row>
    <row r="9" spans="1:28" ht="30" customHeight="1" x14ac:dyDescent="0.3">
      <c r="A9" s="469"/>
      <c r="B9" s="470"/>
      <c r="C9" s="470"/>
      <c r="D9" s="470"/>
      <c r="E9" s="4"/>
      <c r="F9" s="359" t="s">
        <v>37</v>
      </c>
      <c r="G9" s="360"/>
      <c r="H9" s="360"/>
      <c r="I9" s="361"/>
      <c r="J9" s="6"/>
      <c r="K9" s="258"/>
      <c r="L9" s="29"/>
      <c r="M9" s="29"/>
      <c r="N9" s="29"/>
      <c r="O9" s="29"/>
      <c r="P9" s="29"/>
      <c r="Q9" s="29"/>
      <c r="R9" s="29"/>
      <c r="S9" s="29"/>
      <c r="T9" s="29"/>
      <c r="U9" s="29"/>
      <c r="V9" s="29"/>
      <c r="W9" s="29"/>
      <c r="X9" s="29"/>
      <c r="Y9" s="29"/>
      <c r="Z9" s="29"/>
      <c r="AA9" s="29"/>
    </row>
    <row r="10" spans="1:28" ht="30" customHeight="1" x14ac:dyDescent="0.3">
      <c r="A10" s="469"/>
      <c r="B10" s="470"/>
      <c r="C10" s="470"/>
      <c r="D10" s="470"/>
      <c r="E10" s="4"/>
      <c r="F10" s="359" t="s">
        <v>38</v>
      </c>
      <c r="G10" s="360"/>
      <c r="H10" s="360"/>
      <c r="I10" s="361"/>
      <c r="J10" s="81">
        <f>'6l_FP'!I52-J12</f>
        <v>0</v>
      </c>
      <c r="K10" s="258"/>
      <c r="L10" s="29"/>
      <c r="M10" s="29"/>
      <c r="N10" s="29"/>
      <c r="O10" s="29"/>
      <c r="P10" s="29"/>
      <c r="Q10" s="29"/>
      <c r="R10" s="29"/>
      <c r="S10" s="29"/>
      <c r="T10" s="29"/>
      <c r="U10" s="29"/>
      <c r="V10" s="29"/>
      <c r="W10" s="29"/>
      <c r="X10" s="29"/>
      <c r="Y10" s="29"/>
      <c r="Z10" s="29"/>
      <c r="AA10" s="29"/>
    </row>
    <row r="11" spans="1:28" ht="30" customHeight="1" x14ac:dyDescent="0.3">
      <c r="A11" s="469"/>
      <c r="B11" s="470"/>
      <c r="C11" s="470"/>
      <c r="D11" s="470"/>
      <c r="E11" s="4"/>
      <c r="F11" s="359" t="s">
        <v>39</v>
      </c>
      <c r="G11" s="360"/>
      <c r="H11" s="360"/>
      <c r="I11" s="361"/>
      <c r="J11" s="81">
        <f>'6l_FP'!I53</f>
        <v>0</v>
      </c>
      <c r="K11" s="258"/>
      <c r="L11" s="32"/>
      <c r="M11" s="32"/>
      <c r="N11" s="32"/>
      <c r="O11" s="32"/>
      <c r="P11" s="32"/>
      <c r="Q11" s="32"/>
      <c r="R11" s="32"/>
      <c r="S11" s="32"/>
      <c r="T11" s="32"/>
      <c r="U11" s="32"/>
      <c r="V11" s="32"/>
      <c r="W11" s="32"/>
      <c r="X11" s="32"/>
      <c r="Y11" s="32"/>
      <c r="Z11" s="32"/>
      <c r="AA11" s="32"/>
    </row>
    <row r="12" spans="1:28" ht="30" customHeight="1" x14ac:dyDescent="0.3">
      <c r="A12" s="469"/>
      <c r="B12" s="470"/>
      <c r="C12" s="470"/>
      <c r="D12" s="470"/>
      <c r="E12" s="4"/>
      <c r="F12" s="359" t="s">
        <v>40</v>
      </c>
      <c r="G12" s="360"/>
      <c r="H12" s="360"/>
      <c r="I12" s="361"/>
      <c r="J12" s="6"/>
      <c r="K12" s="258"/>
      <c r="L12" s="32"/>
      <c r="M12" s="32"/>
      <c r="N12" s="32"/>
      <c r="O12" s="32"/>
      <c r="P12" s="32"/>
      <c r="Q12" s="32"/>
      <c r="R12" s="32"/>
      <c r="S12" s="32"/>
      <c r="T12" s="32"/>
      <c r="U12" s="32"/>
      <c r="V12" s="32"/>
      <c r="W12" s="32"/>
      <c r="X12" s="32"/>
      <c r="Y12" s="32"/>
      <c r="Z12" s="32"/>
      <c r="AA12" s="32"/>
    </row>
    <row r="13" spans="1:28" ht="30" customHeight="1" x14ac:dyDescent="0.3">
      <c r="A13" s="469"/>
      <c r="B13" s="470"/>
      <c r="C13" s="470"/>
      <c r="D13" s="470"/>
      <c r="E13" s="4"/>
      <c r="F13" s="359" t="s">
        <v>41</v>
      </c>
      <c r="G13" s="360"/>
      <c r="H13" s="360"/>
      <c r="I13" s="361"/>
      <c r="J13" s="6"/>
      <c r="K13" s="258"/>
      <c r="L13" s="29"/>
      <c r="M13" s="29"/>
      <c r="N13" s="29"/>
      <c r="O13" s="29"/>
      <c r="P13" s="29"/>
      <c r="Q13" s="29"/>
      <c r="R13" s="29"/>
      <c r="S13" s="29"/>
      <c r="T13" s="29"/>
      <c r="U13" s="29"/>
      <c r="V13" s="29"/>
      <c r="W13" s="29"/>
      <c r="X13" s="29"/>
      <c r="Y13" s="29"/>
      <c r="Z13" s="29"/>
      <c r="AA13" s="29"/>
    </row>
    <row r="14" spans="1:28" ht="35.25" customHeight="1" x14ac:dyDescent="0.3">
      <c r="A14" s="469"/>
      <c r="B14" s="470"/>
      <c r="C14" s="470"/>
      <c r="D14" s="470"/>
      <c r="E14" s="4"/>
      <c r="F14" s="359" t="s">
        <v>556</v>
      </c>
      <c r="G14" s="360"/>
      <c r="H14" s="360"/>
      <c r="I14" s="361"/>
      <c r="J14" s="6"/>
      <c r="K14" s="258"/>
      <c r="L14" s="32"/>
      <c r="M14" s="32"/>
      <c r="N14" s="32"/>
      <c r="O14" s="32"/>
      <c r="P14" s="32"/>
      <c r="Q14" s="32"/>
      <c r="R14" s="32"/>
      <c r="S14" s="32"/>
      <c r="T14" s="32"/>
      <c r="U14" s="32"/>
      <c r="V14" s="32"/>
      <c r="W14" s="32"/>
      <c r="X14" s="32"/>
      <c r="Y14" s="32"/>
      <c r="Z14" s="32"/>
      <c r="AA14" s="32"/>
    </row>
    <row r="15" spans="1:28" ht="48" customHeight="1" x14ac:dyDescent="0.3">
      <c r="A15" s="469"/>
      <c r="B15" s="470"/>
      <c r="C15" s="470"/>
      <c r="D15" s="470"/>
      <c r="E15" s="4"/>
      <c r="F15" s="359" t="s">
        <v>557</v>
      </c>
      <c r="G15" s="360"/>
      <c r="H15" s="360"/>
      <c r="I15" s="361"/>
      <c r="J15" s="6"/>
      <c r="K15" s="258"/>
      <c r="L15" s="29"/>
      <c r="M15" s="29"/>
      <c r="N15" s="29"/>
      <c r="O15" s="29"/>
      <c r="P15" s="29"/>
      <c r="Q15" s="29"/>
      <c r="R15" s="29"/>
      <c r="S15" s="29"/>
      <c r="T15" s="29"/>
      <c r="U15" s="29"/>
      <c r="V15" s="29"/>
      <c r="W15" s="29"/>
      <c r="X15" s="29"/>
      <c r="Y15" s="29"/>
      <c r="Z15" s="29"/>
      <c r="AA15" s="29"/>
    </row>
    <row r="16" spans="1:28" ht="15.6" customHeight="1" x14ac:dyDescent="0.3">
      <c r="A16" s="469"/>
      <c r="B16" s="470"/>
      <c r="C16" s="470"/>
      <c r="D16" s="470"/>
      <c r="E16" s="472" t="s">
        <v>43</v>
      </c>
      <c r="F16" s="473"/>
      <c r="G16" s="473"/>
      <c r="H16" s="473"/>
      <c r="I16" s="474">
        <f>SUM(J7:J15)</f>
        <v>0</v>
      </c>
      <c r="J16" s="474"/>
      <c r="K16" s="32"/>
      <c r="L16" s="32"/>
      <c r="M16" s="32"/>
      <c r="N16" s="32"/>
      <c r="O16" s="32"/>
      <c r="P16" s="32"/>
      <c r="Q16" s="32"/>
      <c r="R16" s="32"/>
      <c r="S16" s="32"/>
      <c r="T16" s="32"/>
      <c r="U16" s="32"/>
      <c r="V16" s="32"/>
      <c r="W16" s="32"/>
      <c r="X16" s="32"/>
      <c r="Y16" s="32"/>
      <c r="Z16" s="32"/>
      <c r="AA16" s="32"/>
    </row>
    <row r="17" spans="1:27" ht="19.5" customHeight="1" x14ac:dyDescent="0.3">
      <c r="A17" s="28" t="s">
        <v>394</v>
      </c>
      <c r="B17" s="362" t="s">
        <v>138</v>
      </c>
      <c r="C17" s="363"/>
      <c r="D17" s="364"/>
      <c r="E17" s="466"/>
      <c r="F17" s="467"/>
      <c r="G17" s="467"/>
      <c r="H17" s="467"/>
      <c r="I17" s="467"/>
      <c r="J17" s="468"/>
      <c r="K17" s="29"/>
      <c r="L17" s="29"/>
      <c r="M17" s="29"/>
      <c r="N17" s="29"/>
      <c r="O17" s="29"/>
      <c r="P17" s="29"/>
      <c r="Q17" s="29"/>
      <c r="R17" s="29"/>
      <c r="S17" s="29"/>
      <c r="T17" s="29"/>
      <c r="U17" s="29"/>
      <c r="V17" s="29"/>
      <c r="W17" s="29"/>
      <c r="X17" s="29"/>
      <c r="Y17" s="29"/>
      <c r="Z17" s="29"/>
      <c r="AA17" s="29"/>
    </row>
    <row r="18" spans="1:27" s="76" customFormat="1" x14ac:dyDescent="0.25"/>
    <row r="19" spans="1:27" s="76" customFormat="1" x14ac:dyDescent="0.25"/>
    <row r="20" spans="1:27" s="76" customFormat="1" x14ac:dyDescent="0.25"/>
    <row r="21" spans="1:27" s="76" customFormat="1" x14ac:dyDescent="0.25"/>
    <row r="22" spans="1:27" s="76" customFormat="1" x14ac:dyDescent="0.25"/>
    <row r="23" spans="1:27" s="76" customFormat="1" x14ac:dyDescent="0.25"/>
    <row r="24" spans="1:27" s="76" customFormat="1" x14ac:dyDescent="0.25"/>
    <row r="25" spans="1:27" s="76" customFormat="1" x14ac:dyDescent="0.25"/>
    <row r="26" spans="1:27" s="76" customFormat="1" x14ac:dyDescent="0.25"/>
    <row r="27" spans="1:27" s="76" customFormat="1" x14ac:dyDescent="0.25"/>
  </sheetData>
  <sheetProtection algorithmName="SHA-512" hashValue="YmMnbbIlpZ5YnTYgULmi1uF0EqSV13Th6+OrMMROngDxOYqixXDH2lchtWZIHGWP5iZju701Pq0xPOWHDwmDCg==" saltValue="IYfP+Iaa0DA6FRBkpyXlkg==" spinCount="100000" sheet="1" objects="1" scenarios="1" formatRows="0"/>
  <mergeCells count="25">
    <mergeCell ref="B5:D5"/>
    <mergeCell ref="E5:F5"/>
    <mergeCell ref="G3:J3"/>
    <mergeCell ref="G5:J5"/>
    <mergeCell ref="A1:AB1"/>
    <mergeCell ref="B3:D3"/>
    <mergeCell ref="E3:F3"/>
    <mergeCell ref="B4:D4"/>
    <mergeCell ref="E4:J4"/>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2:N55"/>
  <sheetViews>
    <sheetView showGridLines="0" topLeftCell="A18" zoomScale="56" zoomScaleNormal="70" workbookViewId="0">
      <selection activeCell="S58" sqref="S58"/>
    </sheetView>
  </sheetViews>
  <sheetFormatPr defaultColWidth="12.59765625" defaultRowHeight="15.6" x14ac:dyDescent="0.3"/>
  <cols>
    <col min="1" max="1" width="5.69921875" style="1" customWidth="1"/>
    <col min="2" max="2" width="9.3984375" style="1" customWidth="1"/>
    <col min="3" max="3" width="44.69921875" style="1" customWidth="1"/>
    <col min="4" max="4" width="50.5" style="1" customWidth="1"/>
    <col min="5" max="5" width="13.69921875" style="1" customWidth="1"/>
    <col min="6" max="6" width="18.5" style="1" customWidth="1"/>
    <col min="7" max="7" width="19"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82" t="s">
        <v>315</v>
      </c>
      <c r="B2" s="83" t="s">
        <v>140</v>
      </c>
    </row>
    <row r="3" spans="1:8" x14ac:dyDescent="0.3">
      <c r="A3" s="84"/>
      <c r="B3" s="43"/>
    </row>
    <row r="4" spans="1:8" ht="139.5" customHeight="1" x14ac:dyDescent="0.3">
      <c r="A4" s="85"/>
      <c r="B4" s="86" t="s">
        <v>111</v>
      </c>
      <c r="C4" s="86" t="s">
        <v>112</v>
      </c>
      <c r="D4" s="87" t="s">
        <v>543</v>
      </c>
      <c r="E4" s="86" t="s">
        <v>113</v>
      </c>
      <c r="F4" s="86" t="s">
        <v>42</v>
      </c>
      <c r="G4" s="86" t="s">
        <v>114</v>
      </c>
      <c r="H4" s="124" t="s">
        <v>572</v>
      </c>
    </row>
    <row r="5" spans="1:8" x14ac:dyDescent="0.3">
      <c r="A5" s="88" t="s">
        <v>179</v>
      </c>
      <c r="B5" s="494" t="s">
        <v>133</v>
      </c>
      <c r="C5" s="494"/>
      <c r="D5" s="494"/>
      <c r="E5" s="494"/>
      <c r="F5" s="494"/>
      <c r="G5" s="494"/>
      <c r="H5" s="85"/>
    </row>
    <row r="6" spans="1:8" ht="46.8" x14ac:dyDescent="0.3">
      <c r="A6" s="89" t="s">
        <v>395</v>
      </c>
      <c r="B6" s="285" t="s">
        <v>115</v>
      </c>
      <c r="C6" s="286" t="s">
        <v>120</v>
      </c>
      <c r="D6" s="286" t="s">
        <v>127</v>
      </c>
      <c r="E6" s="285" t="s">
        <v>129</v>
      </c>
      <c r="F6" s="44"/>
      <c r="G6" s="263"/>
      <c r="H6" s="85"/>
    </row>
    <row r="7" spans="1:8" ht="46.8" x14ac:dyDescent="0.3">
      <c r="A7" s="89" t="s">
        <v>396</v>
      </c>
      <c r="B7" s="285" t="s">
        <v>115</v>
      </c>
      <c r="C7" s="286" t="s">
        <v>120</v>
      </c>
      <c r="D7" s="286" t="s">
        <v>128</v>
      </c>
      <c r="E7" s="285" t="s">
        <v>129</v>
      </c>
      <c r="F7" s="44"/>
      <c r="G7" s="263"/>
      <c r="H7" s="85"/>
    </row>
    <row r="8" spans="1:8" ht="63" customHeight="1" x14ac:dyDescent="0.3">
      <c r="A8" s="89" t="s">
        <v>397</v>
      </c>
      <c r="B8" s="287" t="s">
        <v>116</v>
      </c>
      <c r="C8" s="288" t="s">
        <v>534</v>
      </c>
      <c r="D8" s="288" t="s">
        <v>544</v>
      </c>
      <c r="E8" s="287" t="s">
        <v>130</v>
      </c>
      <c r="F8" s="44"/>
      <c r="G8" s="266">
        <f>G9</f>
        <v>0</v>
      </c>
      <c r="H8" s="125"/>
    </row>
    <row r="9" spans="1:8" ht="45.6" customHeight="1" x14ac:dyDescent="0.3">
      <c r="A9" s="89"/>
      <c r="B9" s="289" t="s">
        <v>535</v>
      </c>
      <c r="C9" s="288" t="s">
        <v>565</v>
      </c>
      <c r="D9" s="499" t="s">
        <v>570</v>
      </c>
      <c r="E9" s="287"/>
      <c r="F9" s="498"/>
      <c r="G9" s="267">
        <f>SUM(G10:G12)</f>
        <v>0</v>
      </c>
      <c r="H9" s="126" t="str">
        <f>IF(G9=G13,"Gerai","Klaida, R.37.1 suma nesutampa su R.37.2 suma. Tikslinti R.37.1.1-R.37.1.1.3 arba R.37.2.1-R.37.2.3 stulpelius")</f>
        <v>Gerai</v>
      </c>
    </row>
    <row r="10" spans="1:8" ht="15" customHeight="1" x14ac:dyDescent="0.3">
      <c r="A10" s="89"/>
      <c r="B10" s="289" t="s">
        <v>562</v>
      </c>
      <c r="C10" s="288" t="s">
        <v>536</v>
      </c>
      <c r="D10" s="499"/>
      <c r="E10" s="287" t="s">
        <v>130</v>
      </c>
      <c r="F10" s="498"/>
      <c r="G10" s="262"/>
      <c r="H10" s="85"/>
    </row>
    <row r="11" spans="1:8" ht="15" customHeight="1" x14ac:dyDescent="0.3">
      <c r="A11" s="89"/>
      <c r="B11" s="289" t="s">
        <v>563</v>
      </c>
      <c r="C11" s="288" t="s">
        <v>538</v>
      </c>
      <c r="D11" s="499"/>
      <c r="E11" s="287" t="s">
        <v>130</v>
      </c>
      <c r="F11" s="498"/>
      <c r="G11" s="262"/>
      <c r="H11" s="85"/>
    </row>
    <row r="12" spans="1:8" ht="15" customHeight="1" x14ac:dyDescent="0.3">
      <c r="A12" s="89"/>
      <c r="B12" s="289" t="s">
        <v>564</v>
      </c>
      <c r="C12" s="288" t="s">
        <v>539</v>
      </c>
      <c r="D12" s="499"/>
      <c r="E12" s="287" t="s">
        <v>130</v>
      </c>
      <c r="F12" s="498"/>
      <c r="G12" s="262"/>
      <c r="H12" s="85"/>
    </row>
    <row r="13" spans="1:8" ht="25.95" customHeight="1" x14ac:dyDescent="0.3">
      <c r="A13" s="89"/>
      <c r="B13" s="289" t="s">
        <v>537</v>
      </c>
      <c r="C13" s="288" t="s">
        <v>566</v>
      </c>
      <c r="D13" s="499" t="s">
        <v>571</v>
      </c>
      <c r="E13" s="287"/>
      <c r="F13" s="498"/>
      <c r="G13" s="266">
        <f>G14+G15+G16+L19</f>
        <v>0</v>
      </c>
      <c r="H13" s="126" t="str">
        <f>IF(G9=G13,"Gerai","Klaida, R.37.2 suma nesutampa su R.37.1 suma. Tikslinti R.37.1.1-R.37.1.1.3 arba R.37.2.1-R.37.2.3 stulpelius")</f>
        <v>Gerai</v>
      </c>
    </row>
    <row r="14" spans="1:8" ht="15" customHeight="1" x14ac:dyDescent="0.3">
      <c r="A14" s="89"/>
      <c r="B14" s="289" t="s">
        <v>567</v>
      </c>
      <c r="C14" s="288" t="s">
        <v>541</v>
      </c>
      <c r="D14" s="499"/>
      <c r="E14" s="287" t="s">
        <v>130</v>
      </c>
      <c r="F14" s="498"/>
      <c r="G14" s="262"/>
      <c r="H14" s="85"/>
    </row>
    <row r="15" spans="1:8" ht="15" customHeight="1" x14ac:dyDescent="0.3">
      <c r="A15" s="89"/>
      <c r="B15" s="289" t="s">
        <v>568</v>
      </c>
      <c r="C15" s="288" t="s">
        <v>542</v>
      </c>
      <c r="D15" s="499"/>
      <c r="E15" s="287" t="s">
        <v>130</v>
      </c>
      <c r="F15" s="498"/>
      <c r="G15" s="264"/>
      <c r="H15" s="85"/>
    </row>
    <row r="16" spans="1:8" ht="15" customHeight="1" x14ac:dyDescent="0.3">
      <c r="A16" s="89"/>
      <c r="B16" s="289" t="s">
        <v>569</v>
      </c>
      <c r="C16" s="288" t="s">
        <v>540</v>
      </c>
      <c r="D16" s="499"/>
      <c r="E16" s="287" t="s">
        <v>130</v>
      </c>
      <c r="F16" s="498"/>
      <c r="G16" s="262"/>
      <c r="H16" s="85"/>
    </row>
    <row r="17" spans="1:14" ht="62.4" x14ac:dyDescent="0.3">
      <c r="A17" s="89" t="s">
        <v>398</v>
      </c>
      <c r="B17" s="287" t="s">
        <v>117</v>
      </c>
      <c r="C17" s="286" t="s">
        <v>121</v>
      </c>
      <c r="D17" s="286" t="s">
        <v>149</v>
      </c>
      <c r="E17" s="287" t="s">
        <v>129</v>
      </c>
      <c r="F17" s="44"/>
      <c r="G17" s="262"/>
    </row>
    <row r="18" spans="1:14" ht="46.8" x14ac:dyDescent="0.3">
      <c r="A18" s="89" t="s">
        <v>399</v>
      </c>
      <c r="B18" s="287" t="s">
        <v>117</v>
      </c>
      <c r="C18" s="286" t="s">
        <v>121</v>
      </c>
      <c r="D18" s="286" t="s">
        <v>150</v>
      </c>
      <c r="E18" s="287" t="s">
        <v>129</v>
      </c>
      <c r="F18" s="44"/>
      <c r="G18" s="262"/>
    </row>
    <row r="19" spans="1:14" ht="62.4" x14ac:dyDescent="0.3">
      <c r="A19" s="89" t="s">
        <v>400</v>
      </c>
      <c r="B19" s="287" t="s">
        <v>118</v>
      </c>
      <c r="C19" s="286" t="s">
        <v>122</v>
      </c>
      <c r="D19" s="286" t="s">
        <v>131</v>
      </c>
      <c r="E19" s="285" t="s">
        <v>132</v>
      </c>
      <c r="F19" s="44" t="s">
        <v>5</v>
      </c>
      <c r="G19" s="262"/>
    </row>
    <row r="20" spans="1:14" ht="46.8" x14ac:dyDescent="0.3">
      <c r="A20" s="89" t="s">
        <v>401</v>
      </c>
      <c r="B20" s="287" t="s">
        <v>119</v>
      </c>
      <c r="C20" s="286" t="s">
        <v>123</v>
      </c>
      <c r="D20" s="286" t="s">
        <v>131</v>
      </c>
      <c r="E20" s="287" t="s">
        <v>129</v>
      </c>
      <c r="F20" s="44" t="s">
        <v>5</v>
      </c>
      <c r="G20" s="262"/>
    </row>
    <row r="21" spans="1:14" ht="27.6" customHeight="1" x14ac:dyDescent="0.3">
      <c r="A21" s="88" t="s">
        <v>180</v>
      </c>
      <c r="B21" s="495" t="s">
        <v>134</v>
      </c>
      <c r="C21" s="495"/>
      <c r="D21" s="495"/>
      <c r="E21" s="495"/>
      <c r="F21" s="495"/>
      <c r="G21" s="495"/>
    </row>
    <row r="22" spans="1:14" x14ac:dyDescent="0.3">
      <c r="A22" s="88" t="s">
        <v>402</v>
      </c>
      <c r="B22" s="542" t="s">
        <v>1019</v>
      </c>
      <c r="C22" s="300" t="s">
        <v>1018</v>
      </c>
      <c r="D22" s="300" t="s">
        <v>1020</v>
      </c>
      <c r="E22" s="300" t="s">
        <v>1021</v>
      </c>
      <c r="F22" s="44"/>
      <c r="G22" s="262"/>
    </row>
    <row r="23" spans="1:14" x14ac:dyDescent="0.3">
      <c r="A23" s="88" t="s">
        <v>403</v>
      </c>
      <c r="B23" s="542" t="s">
        <v>1022</v>
      </c>
      <c r="C23" s="300" t="s">
        <v>1023</v>
      </c>
      <c r="D23" s="300" t="s">
        <v>1024</v>
      </c>
      <c r="E23" s="300" t="s">
        <v>1025</v>
      </c>
      <c r="F23" s="44"/>
      <c r="G23" s="262"/>
    </row>
    <row r="24" spans="1:14" x14ac:dyDescent="0.3">
      <c r="A24" s="88" t="s">
        <v>404</v>
      </c>
      <c r="B24" s="290" t="s">
        <v>68</v>
      </c>
      <c r="C24" s="291"/>
      <c r="D24" s="291"/>
      <c r="E24" s="291"/>
      <c r="F24" s="44"/>
      <c r="G24" s="262"/>
      <c r="H24" s="141"/>
    </row>
    <row r="25" spans="1:14" ht="78" x14ac:dyDescent="0.3">
      <c r="A25" s="191" t="s">
        <v>405</v>
      </c>
      <c r="B25" s="292"/>
      <c r="C25" s="293" t="s">
        <v>633</v>
      </c>
      <c r="D25" s="294" t="s">
        <v>634</v>
      </c>
      <c r="E25" s="295" t="s">
        <v>130</v>
      </c>
      <c r="F25" s="44"/>
      <c r="G25" s="262"/>
      <c r="H25" s="489"/>
      <c r="I25" s="490"/>
      <c r="J25" s="490"/>
      <c r="K25" s="490"/>
      <c r="L25" s="490"/>
      <c r="M25" s="490"/>
      <c r="N25" s="490"/>
    </row>
    <row r="26" spans="1:14" x14ac:dyDescent="0.3">
      <c r="A26" s="191" t="s">
        <v>645</v>
      </c>
      <c r="B26" s="292"/>
      <c r="C26" s="293" t="s">
        <v>635</v>
      </c>
      <c r="D26" s="294" t="s">
        <v>640</v>
      </c>
      <c r="E26" s="295" t="s">
        <v>129</v>
      </c>
      <c r="F26" s="44"/>
      <c r="G26" s="262"/>
      <c r="H26" s="489"/>
      <c r="I26" s="490"/>
      <c r="J26" s="490"/>
      <c r="K26" s="490"/>
      <c r="L26" s="490"/>
      <c r="M26" s="490"/>
      <c r="N26" s="490"/>
    </row>
    <row r="27" spans="1:14" x14ac:dyDescent="0.3">
      <c r="A27" s="191" t="s">
        <v>646</v>
      </c>
      <c r="B27" s="292"/>
      <c r="C27" s="293" t="s">
        <v>636</v>
      </c>
      <c r="D27" s="294" t="s">
        <v>641</v>
      </c>
      <c r="E27" s="295" t="s">
        <v>129</v>
      </c>
      <c r="F27" s="44"/>
      <c r="G27" s="262"/>
      <c r="H27" s="489"/>
      <c r="I27" s="490"/>
      <c r="J27" s="490"/>
      <c r="K27" s="490"/>
      <c r="L27" s="490"/>
      <c r="M27" s="490"/>
      <c r="N27" s="490"/>
    </row>
    <row r="28" spans="1:14" ht="31.2" x14ac:dyDescent="0.3">
      <c r="A28" s="191" t="s">
        <v>647</v>
      </c>
      <c r="B28" s="292"/>
      <c r="C28" s="293" t="s">
        <v>637</v>
      </c>
      <c r="D28" s="294" t="s">
        <v>642</v>
      </c>
      <c r="E28" s="295" t="s">
        <v>129</v>
      </c>
      <c r="F28" s="44"/>
      <c r="G28" s="262"/>
      <c r="H28" s="489"/>
      <c r="I28" s="490"/>
      <c r="J28" s="490"/>
      <c r="K28" s="490"/>
      <c r="L28" s="490"/>
      <c r="M28" s="490"/>
      <c r="N28" s="490"/>
    </row>
    <row r="29" spans="1:14" x14ac:dyDescent="0.3">
      <c r="A29" s="191" t="s">
        <v>649</v>
      </c>
      <c r="B29" s="292"/>
      <c r="C29" s="293" t="s">
        <v>638</v>
      </c>
      <c r="D29" s="294" t="s">
        <v>643</v>
      </c>
      <c r="E29" s="295" t="s">
        <v>129</v>
      </c>
      <c r="F29" s="44"/>
      <c r="G29" s="262"/>
      <c r="H29" s="489"/>
      <c r="I29" s="490"/>
      <c r="J29" s="490"/>
      <c r="K29" s="490"/>
      <c r="L29" s="490"/>
      <c r="M29" s="490"/>
      <c r="N29" s="490"/>
    </row>
    <row r="30" spans="1:14" x14ac:dyDescent="0.3">
      <c r="A30" s="191" t="s">
        <v>648</v>
      </c>
      <c r="B30" s="292"/>
      <c r="C30" s="296" t="s">
        <v>639</v>
      </c>
      <c r="D30" s="296" t="s">
        <v>644</v>
      </c>
      <c r="E30" s="295" t="s">
        <v>129</v>
      </c>
      <c r="F30" s="44"/>
      <c r="G30" s="262"/>
      <c r="H30" s="489"/>
      <c r="I30" s="490"/>
      <c r="J30" s="490"/>
      <c r="K30" s="490"/>
      <c r="L30" s="490"/>
      <c r="M30" s="490"/>
      <c r="N30" s="490"/>
    </row>
    <row r="31" spans="1:14" x14ac:dyDescent="0.3">
      <c r="A31" s="85"/>
      <c r="B31" s="496" t="s">
        <v>512</v>
      </c>
      <c r="C31" s="497"/>
      <c r="D31" s="495"/>
      <c r="E31" s="495"/>
      <c r="F31" s="495"/>
      <c r="G31" s="495"/>
    </row>
    <row r="32" spans="1:14" x14ac:dyDescent="0.3">
      <c r="A32" s="85"/>
      <c r="B32" s="297"/>
      <c r="C32" s="298" t="s">
        <v>531</v>
      </c>
      <c r="D32" s="299"/>
      <c r="E32" s="299"/>
      <c r="F32" s="44"/>
      <c r="G32" s="259"/>
    </row>
    <row r="33" spans="1:13" x14ac:dyDescent="0.3">
      <c r="A33" s="85"/>
      <c r="B33" s="297"/>
      <c r="C33" s="298" t="s">
        <v>532</v>
      </c>
      <c r="D33" s="299"/>
      <c r="E33" s="299"/>
      <c r="F33" s="44" t="s">
        <v>5</v>
      </c>
      <c r="G33" s="259"/>
    </row>
    <row r="34" spans="1:13" x14ac:dyDescent="0.3">
      <c r="A34" s="85"/>
      <c r="B34" s="297"/>
      <c r="C34" s="298" t="s">
        <v>533</v>
      </c>
      <c r="D34" s="299"/>
      <c r="E34" s="299"/>
      <c r="F34" s="44"/>
      <c r="G34" s="259"/>
    </row>
    <row r="35" spans="1:13" ht="29.25" customHeight="1" x14ac:dyDescent="0.3">
      <c r="B35" s="300" t="s">
        <v>514</v>
      </c>
      <c r="C35" s="491" t="s">
        <v>513</v>
      </c>
      <c r="D35" s="492"/>
      <c r="E35" s="493"/>
      <c r="F35" s="44"/>
      <c r="G35" s="260"/>
    </row>
    <row r="36" spans="1:13" ht="29.25" customHeight="1" x14ac:dyDescent="0.3">
      <c r="B36" s="300" t="s">
        <v>515</v>
      </c>
      <c r="C36" s="491" t="s">
        <v>516</v>
      </c>
      <c r="D36" s="492"/>
      <c r="E36" s="493"/>
      <c r="F36" s="44"/>
      <c r="G36" s="261"/>
    </row>
    <row r="37" spans="1:13" ht="29.25" customHeight="1" x14ac:dyDescent="0.3">
      <c r="B37" s="300" t="s">
        <v>517</v>
      </c>
      <c r="C37" s="491" t="s">
        <v>518</v>
      </c>
      <c r="D37" s="492"/>
      <c r="E37" s="493"/>
      <c r="F37" s="44"/>
      <c r="G37" s="260"/>
    </row>
    <row r="38" spans="1:13" ht="29.25" customHeight="1" x14ac:dyDescent="0.3">
      <c r="B38" s="300" t="s">
        <v>519</v>
      </c>
      <c r="C38" s="491" t="s">
        <v>523</v>
      </c>
      <c r="D38" s="492"/>
      <c r="E38" s="493"/>
      <c r="F38" s="44"/>
      <c r="G38" s="260"/>
    </row>
    <row r="39" spans="1:13" ht="29.25" customHeight="1" x14ac:dyDescent="0.3">
      <c r="B39" s="300" t="s">
        <v>520</v>
      </c>
      <c r="C39" s="491" t="s">
        <v>524</v>
      </c>
      <c r="D39" s="492"/>
      <c r="E39" s="493"/>
      <c r="F39" s="44"/>
      <c r="G39" s="260"/>
    </row>
    <row r="40" spans="1:13" ht="29.25" customHeight="1" x14ac:dyDescent="0.3">
      <c r="B40" s="300" t="s">
        <v>521</v>
      </c>
      <c r="C40" s="491" t="s">
        <v>525</v>
      </c>
      <c r="D40" s="492"/>
      <c r="E40" s="493"/>
      <c r="F40" s="44"/>
      <c r="G40" s="260"/>
    </row>
    <row r="41" spans="1:13" ht="29.25" customHeight="1" x14ac:dyDescent="0.3">
      <c r="B41" s="300" t="s">
        <v>522</v>
      </c>
      <c r="C41" s="491" t="s">
        <v>526</v>
      </c>
      <c r="D41" s="492"/>
      <c r="E41" s="493"/>
      <c r="F41" s="44"/>
      <c r="G41" s="260"/>
    </row>
    <row r="42" spans="1:13" ht="29.25" customHeight="1" x14ac:dyDescent="0.3">
      <c r="B42" s="300" t="s">
        <v>528</v>
      </c>
      <c r="C42" s="491" t="s">
        <v>527</v>
      </c>
      <c r="D42" s="492"/>
      <c r="E42" s="493"/>
      <c r="F42" s="44"/>
      <c r="G42" s="260"/>
    </row>
    <row r="43" spans="1:13" ht="29.25" customHeight="1" x14ac:dyDescent="0.3">
      <c r="B43" s="300" t="s">
        <v>529</v>
      </c>
      <c r="C43" s="491" t="s">
        <v>530</v>
      </c>
      <c r="D43" s="492"/>
      <c r="E43" s="493"/>
      <c r="F43" s="44"/>
      <c r="G43" s="260"/>
    </row>
    <row r="45" spans="1:13" x14ac:dyDescent="0.3">
      <c r="C45" s="42" t="s">
        <v>882</v>
      </c>
    </row>
    <row r="46" spans="1:13" ht="69" customHeight="1" x14ac:dyDescent="0.3">
      <c r="B46" s="500" t="s">
        <v>866</v>
      </c>
      <c r="C46" s="500"/>
      <c r="D46" s="500"/>
      <c r="E46" s="500"/>
      <c r="F46" s="500"/>
      <c r="G46" s="500"/>
      <c r="H46" s="500"/>
      <c r="I46" s="500"/>
      <c r="J46" s="500"/>
      <c r="K46" s="500"/>
      <c r="L46" s="500"/>
      <c r="M46" s="500"/>
    </row>
    <row r="47" spans="1:13" ht="15.75" customHeight="1" x14ac:dyDescent="0.3">
      <c r="B47" s="501" t="s">
        <v>868</v>
      </c>
      <c r="C47" s="505" t="s">
        <v>836</v>
      </c>
      <c r="D47" s="505"/>
      <c r="E47" s="505" t="s">
        <v>837</v>
      </c>
      <c r="F47" s="505" t="s">
        <v>838</v>
      </c>
      <c r="G47" s="505" t="s">
        <v>839</v>
      </c>
      <c r="H47" s="505"/>
      <c r="I47" s="505"/>
      <c r="J47" s="505"/>
      <c r="K47" s="505"/>
      <c r="L47" s="505"/>
      <c r="M47" s="505"/>
    </row>
    <row r="48" spans="1:13" ht="15.75" customHeight="1" x14ac:dyDescent="0.3">
      <c r="B48" s="502"/>
      <c r="C48" s="505"/>
      <c r="D48" s="505"/>
      <c r="E48" s="505"/>
      <c r="F48" s="505"/>
      <c r="G48" s="506" t="s">
        <v>867</v>
      </c>
      <c r="H48" s="506"/>
      <c r="I48" s="506"/>
      <c r="J48" s="505" t="s">
        <v>840</v>
      </c>
      <c r="K48" s="505"/>
      <c r="L48" s="505"/>
      <c r="M48" s="505"/>
    </row>
    <row r="49" spans="2:13" ht="15.75" customHeight="1" x14ac:dyDescent="0.3">
      <c r="B49" s="503"/>
      <c r="C49" s="505"/>
      <c r="D49" s="505"/>
      <c r="E49" s="505"/>
      <c r="F49" s="505"/>
      <c r="G49" s="167" t="s">
        <v>841</v>
      </c>
      <c r="H49" s="167" t="s">
        <v>842</v>
      </c>
      <c r="I49" s="167" t="s">
        <v>843</v>
      </c>
      <c r="J49" s="167" t="s">
        <v>841</v>
      </c>
      <c r="K49" s="167" t="s">
        <v>842</v>
      </c>
      <c r="L49" s="167" t="s">
        <v>843</v>
      </c>
      <c r="M49" s="167" t="s">
        <v>844</v>
      </c>
    </row>
    <row r="50" spans="2:13" x14ac:dyDescent="0.3">
      <c r="B50" s="268"/>
      <c r="C50" s="504"/>
      <c r="D50" s="504"/>
      <c r="E50" s="168"/>
      <c r="F50" s="168"/>
      <c r="G50" s="169"/>
      <c r="H50" s="169"/>
      <c r="I50" s="169"/>
      <c r="J50" s="169"/>
      <c r="K50" s="169"/>
      <c r="L50" s="169"/>
      <c r="M50" s="169"/>
    </row>
    <row r="51" spans="2:13" x14ac:dyDescent="0.3">
      <c r="B51" s="268"/>
      <c r="C51" s="504"/>
      <c r="D51" s="504"/>
      <c r="E51" s="168"/>
      <c r="F51" s="168"/>
      <c r="G51" s="169"/>
      <c r="H51" s="169"/>
      <c r="I51" s="169"/>
      <c r="J51" s="169"/>
      <c r="K51" s="169"/>
      <c r="L51" s="169"/>
      <c r="M51" s="169"/>
    </row>
    <row r="52" spans="2:13" x14ac:dyDescent="0.3">
      <c r="B52" s="268"/>
      <c r="C52" s="504"/>
      <c r="D52" s="504"/>
      <c r="E52" s="168"/>
      <c r="F52" s="168"/>
      <c r="G52" s="169"/>
      <c r="H52" s="169"/>
      <c r="I52" s="169"/>
      <c r="J52" s="169"/>
      <c r="K52" s="169"/>
      <c r="L52" s="169"/>
      <c r="M52" s="169"/>
    </row>
    <row r="53" spans="2:13" x14ac:dyDescent="0.3">
      <c r="B53" s="268"/>
      <c r="C53" s="504"/>
      <c r="D53" s="504"/>
      <c r="E53" s="168"/>
      <c r="F53" s="168"/>
      <c r="G53" s="169"/>
      <c r="H53" s="169"/>
      <c r="I53" s="169"/>
      <c r="J53" s="169"/>
      <c r="K53" s="169"/>
      <c r="L53" s="169"/>
      <c r="M53" s="169"/>
    </row>
    <row r="54" spans="2:13" x14ac:dyDescent="0.3">
      <c r="B54" s="268"/>
      <c r="C54" s="504"/>
      <c r="D54" s="504"/>
      <c r="E54" s="168"/>
      <c r="F54" s="168"/>
      <c r="G54" s="169"/>
      <c r="H54" s="169"/>
      <c r="I54" s="169"/>
      <c r="J54" s="169"/>
      <c r="K54" s="169"/>
      <c r="L54" s="169"/>
      <c r="M54" s="169"/>
    </row>
    <row r="55" spans="2:13" s="109" customFormat="1" x14ac:dyDescent="0.3">
      <c r="C55" s="109" t="s">
        <v>883</v>
      </c>
    </row>
  </sheetData>
  <sheetProtection algorithmName="SHA-512" hashValue="7VbDZ/LoDh3RvSUsxKvGj7diN+4Ap2+D6RlA56JfUnzhJyKWCVFjEgGvK+iW7/lOlQFhbTxGf7iKh75gUNKOhg==" saltValue="xvOycvcwEwZSoUNekV23GA==" spinCount="100000" sheet="1" objects="1" scenarios="1" formatRows="0"/>
  <dataConsolidate/>
  <mergeCells count="29">
    <mergeCell ref="C51:D51"/>
    <mergeCell ref="C52:D52"/>
    <mergeCell ref="C53:D53"/>
    <mergeCell ref="C54:D54"/>
    <mergeCell ref="J48:M48"/>
    <mergeCell ref="F47:F49"/>
    <mergeCell ref="G47:M47"/>
    <mergeCell ref="G48:I48"/>
    <mergeCell ref="E47:E49"/>
    <mergeCell ref="C47:D49"/>
    <mergeCell ref="B46:M46"/>
    <mergeCell ref="B47:B49"/>
    <mergeCell ref="C50:D50"/>
    <mergeCell ref="C39:E39"/>
    <mergeCell ref="C40:E40"/>
    <mergeCell ref="C41:E41"/>
    <mergeCell ref="C42:E42"/>
    <mergeCell ref="C43:E43"/>
    <mergeCell ref="B5:G5"/>
    <mergeCell ref="B21:G21"/>
    <mergeCell ref="B31:G31"/>
    <mergeCell ref="F9:F16"/>
    <mergeCell ref="D9:D12"/>
    <mergeCell ref="D13:D16"/>
    <mergeCell ref="H25:N30"/>
    <mergeCell ref="C35:E35"/>
    <mergeCell ref="C36:E36"/>
    <mergeCell ref="C37:E37"/>
    <mergeCell ref="C38:E38"/>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0:F54" xr:uid="{70FE7F88-50A3-4A05-BB9C-0F1737CB6218}"/>
    <dataValidation allowBlank="1" showInputMessage="1" showErrorMessage="1" prompt="Nurodoma rodiklio skaitinė reikšmė, kuri bus kontroliuojama projekto įgyvendinimo ir kontrolės laikotarpiu" sqref="G50:M54" xr:uid="{DAC6314F-02F3-4979-8549-3534FA4B9E1C}"/>
    <dataValidation allowBlank="1" showInputMessage="1" showErrorMessage="1" prompt="Rodikliui suteikiamas pavadinimas pagal numatomo vykdyti verslo misiją, tikslinę grupę, veiklos sritį" sqref="C50:C54" xr:uid="{433DD1E2-39D4-488A-A931-11DE6F6F70D4}"/>
    <dataValidation allowBlank="1" showInputMessage="1" showErrorMessage="1" prompt="Nurodomas rodiklio mato vienetas" sqref="E50:E54"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5" xr:uid="{6F236B59-8ACC-41AF-9F97-FF7704C72F09}"/>
    <dataValidation type="decimal" allowBlank="1" showInputMessage="1" showErrorMessage="1" sqref="G6:G7 G10:G12 G14:G16 G17:G18 G20 G32:G43"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 right="0.7" top="0.75" bottom="0.75" header="0" footer="0"/>
  <pageSetup paperSize="9" scale="4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F32:F43 F22:F30 F6:F9 F17:F20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2</vt:i4>
      </vt:variant>
    </vt:vector>
  </HeadingPairs>
  <TitlesOfParts>
    <vt:vector size="20"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Rokiškio VVG</cp:lastModifiedBy>
  <cp:lastPrinted>2025-09-23T07:21:05Z</cp:lastPrinted>
  <dcterms:created xsi:type="dcterms:W3CDTF">2021-06-29T12:02:57Z</dcterms:created>
  <dcterms:modified xsi:type="dcterms:W3CDTF">2025-09-23T07:48:54Z</dcterms:modified>
</cp:coreProperties>
</file>